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120" yWindow="30" windowWidth="18975" windowHeight="8640" activeTab="1"/>
  </bookViews>
  <sheets>
    <sheet name="титул.лист" sheetId="3" r:id="rId1"/>
    <sheet name="1" sheetId="7" r:id="rId2"/>
    <sheet name="2" sheetId="4" r:id="rId3"/>
    <sheet name="2,1" sheetId="5" r:id="rId4"/>
    <sheet name="3" sheetId="8" r:id="rId5"/>
    <sheet name="4" sheetId="9" r:id="rId6"/>
  </sheets>
  <calcPr calcId="145621"/>
</workbook>
</file>

<file path=xl/calcChain.xml><?xml version="1.0" encoding="utf-8"?>
<calcChain xmlns="http://schemas.openxmlformats.org/spreadsheetml/2006/main">
  <c r="F21" i="4" l="1"/>
  <c r="F13" i="4"/>
  <c r="F55" i="4" l="1"/>
  <c r="G38" i="4" l="1"/>
  <c r="F51" i="4"/>
  <c r="F50" i="4"/>
  <c r="F46" i="4"/>
  <c r="H52" i="4" l="1"/>
  <c r="F44" i="4" l="1"/>
  <c r="F47" i="4" l="1"/>
  <c r="B21" i="7" l="1"/>
  <c r="B51" i="7"/>
  <c r="B66" i="7"/>
  <c r="H10" i="5"/>
  <c r="H12" i="5" s="1"/>
  <c r="F10" i="5"/>
  <c r="E12" i="5"/>
  <c r="F12" i="5" s="1"/>
  <c r="F60" i="4"/>
  <c r="G6" i="4"/>
  <c r="G52" i="4" s="1"/>
  <c r="K52" i="4"/>
  <c r="F52" i="4" s="1"/>
  <c r="F49" i="4"/>
  <c r="F48" i="4"/>
  <c r="F45" i="4"/>
  <c r="F43" i="4"/>
  <c r="F42" i="4"/>
  <c r="F40" i="4"/>
  <c r="G25" i="4"/>
  <c r="F29" i="4"/>
  <c r="F28" i="4"/>
  <c r="F27" i="4"/>
  <c r="K25" i="4"/>
  <c r="F20" i="4"/>
  <c r="F14" i="4"/>
  <c r="F10" i="4"/>
  <c r="F9" i="4"/>
  <c r="F7" i="4"/>
  <c r="F38" i="4" l="1"/>
  <c r="F17" i="4"/>
  <c r="F18" i="4"/>
  <c r="F25" i="4"/>
  <c r="F6" i="4"/>
  <c r="D10" i="5"/>
  <c r="G10" i="5" s="1"/>
  <c r="G12" i="5" s="1"/>
  <c r="I10" i="5"/>
  <c r="I12" i="5" s="1"/>
  <c r="D12" i="5" l="1"/>
</calcChain>
</file>

<file path=xl/sharedStrings.xml><?xml version="1.0" encoding="utf-8"?>
<sst xmlns="http://schemas.openxmlformats.org/spreadsheetml/2006/main" count="326" uniqueCount="210">
  <si>
    <t xml:space="preserve">                                                                                                            УТВЕРЖДАЮ</t>
  </si>
  <si>
    <t xml:space="preserve">                                                                   ____________________________И.В.Видергольд</t>
  </si>
  <si>
    <t xml:space="preserve">                                                                                    (подпись)            (расшифровка подписи)</t>
  </si>
  <si>
    <t xml:space="preserve">      </t>
  </si>
  <si>
    <t xml:space="preserve">               </t>
  </si>
  <si>
    <t xml:space="preserve">ИНН/КПП </t>
  </si>
  <si>
    <t xml:space="preserve">Единица измерения: руб.                                     </t>
  </si>
  <si>
    <t xml:space="preserve">                                                                                                    </t>
  </si>
  <si>
    <t>Бюджет города Челябинска</t>
  </si>
  <si>
    <t>I. Сведения о деятельности муниципального учреждения</t>
  </si>
  <si>
    <t>Наименование показателя</t>
  </si>
  <si>
    <t>КОДЫ</t>
  </si>
  <si>
    <t>Форма по КФД</t>
  </si>
  <si>
    <t>Дата</t>
  </si>
  <si>
    <t>по ОКПО</t>
  </si>
  <si>
    <t>по ОКЕИ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</si>
  <si>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</si>
  <si>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</si>
  <si>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</si>
  <si>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</si>
  <si>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</si>
  <si>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</si>
  <si>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</si>
  <si>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</si>
  <si>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</si>
  <si>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</si>
  <si>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</si>
  <si>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</si>
  <si>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</si>
  <si>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</si>
  <si>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</si>
  <si>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</si>
  <si>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</si>
  <si>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</si>
  <si>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</si>
  <si>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</si>
  <si>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</si>
  <si>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</si>
  <si>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</si>
  <si>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</si>
  <si>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</si>
  <si>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</si>
  <si>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</si>
  <si>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</si>
  <si>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</si>
  <si>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</si>
  <si>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</si>
  <si>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</si>
  <si>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</si>
  <si>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</si>
  <si>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</si>
  <si>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</si>
  <si>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</si>
  <si>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</si>
  <si>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</si>
  <si>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</si>
  <si>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</si>
  <si>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</si>
  <si>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</si>
  <si>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</si>
  <si>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</si>
  <si>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</si>
  <si>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</si>
  <si>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</si>
  <si>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</si>
  <si>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</si>
  <si>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</si>
  <si>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</si>
  <si>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</si>
  <si>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</si>
  <si>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</si>
  <si>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</si>
  <si>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</si>
  <si>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</si>
  <si>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Косгу</t>
  </si>
  <si>
    <t>компенсация родительской платы</t>
  </si>
  <si>
    <t>налог на имущество, земельный налог</t>
  </si>
  <si>
    <t>прочие налоги, сборы</t>
  </si>
  <si>
    <t>иные платежи</t>
  </si>
  <si>
    <t>прочие расходы</t>
  </si>
  <si>
    <t>прочие расходы, услуги</t>
  </si>
  <si>
    <t>работы, услуги по содержанию имущества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</si>
  <si>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</si>
  <si>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</si>
  <si>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</si>
  <si>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</si>
  <si>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</si>
  <si>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</si>
  <si>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Начальник Структурного подразделения МКУ ЦОДОО по Тракторозаводскому району</t>
  </si>
  <si>
    <t>заработная плата</t>
  </si>
  <si>
    <t>начисления на выплаты по оплате труда</t>
  </si>
  <si>
    <t xml:space="preserve">                                                                                (подпись)         (расшифровка подписи)</t>
  </si>
  <si>
    <t xml:space="preserve">                                                         (подпись)                   (расшифровка подписи)</t>
  </si>
  <si>
    <t xml:space="preserve">                                                               (подпись)                  (расшифровка подписи)</t>
  </si>
  <si>
    <t>cубсидии на финансовое обеспечение выполнения государственного (муниципального) задания.</t>
  </si>
  <si>
    <r>
      <t xml:space="preserve">Код по бюджетной классификации Российской Федерации </t>
    </r>
    <r>
      <rPr>
        <b/>
        <sz val="12"/>
        <color theme="1"/>
        <rFont val="Times New Roman"/>
        <family val="1"/>
        <charset val="204"/>
      </rPr>
      <t xml:space="preserve"> КВР</t>
    </r>
  </si>
  <si>
    <t xml:space="preserve">средства обязательного медицинского страхования </t>
  </si>
  <si>
    <t xml:space="preserve">   План финансово-хозяйственной деятельности на текущий  2017 год</t>
  </si>
  <si>
    <t>II. Показатели финансового состояния учреждения</t>
  </si>
  <si>
    <t xml:space="preserve">Наименование показателя                 </t>
  </si>
  <si>
    <t xml:space="preserve">Сумма      </t>
  </si>
  <si>
    <t xml:space="preserve">I. Нефинансовые активы, всего:                          </t>
  </si>
  <si>
    <t xml:space="preserve">из них:                                                 </t>
  </si>
  <si>
    <t xml:space="preserve">1.1. Общая балансовая стоимость недвижимого муниципального имущества, всего                         </t>
  </si>
  <si>
    <t xml:space="preserve">в том числе:                                        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</si>
  <si>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                              </t>
  </si>
  <si>
    <t xml:space="preserve">1.1.2. Стоимость имущества, приобретенного муниципальным учреждением за счет выделенных собственником имущества   учреждения средств                                      </t>
  </si>
  <si>
    <t>1.1.3. Стоимость имущества, приобретенного муниципальным</t>
  </si>
  <si>
    <t xml:space="preserve">учреждением за счет доходов, полученных от платной и    </t>
  </si>
  <si>
    <t xml:space="preserve">иной приносящей доход деятельности                      </t>
  </si>
  <si>
    <t xml:space="preserve">1.1.4. Остаточная стоимость недвижимого муниципального имущества                                               </t>
  </si>
  <si>
    <t xml:space="preserve">1.2. Общая балансовая стоимость движимого муниципального имущества, всего                                        </t>
  </si>
  <si>
    <t xml:space="preserve">1.2.1. Общая балансовая стоимость особо ценного движимого имущества                                     </t>
  </si>
  <si>
    <t xml:space="preserve">1.2.2. Остаточная стоимость особо ценного движимого имущества                                               </t>
  </si>
  <si>
    <t xml:space="preserve">II. Финансовые активы, всего                            </t>
  </si>
  <si>
    <t xml:space="preserve">2.1. Дебиторская задолженность по доходам, полученным за счет средств бюджета города                             </t>
  </si>
  <si>
    <t xml:space="preserve">2.2. Дебиторская задолженность по выданным авансам, полученным за счет средств бюджета города всего:        </t>
  </si>
  <si>
    <t xml:space="preserve">2.2.1. по выданным авансам на услуги связи              </t>
  </si>
  <si>
    <t xml:space="preserve">2.2.2. по выданным авансам на транспортные услуги       </t>
  </si>
  <si>
    <t xml:space="preserve">2.2.3. по выданным авансам на коммунальные услуги       </t>
  </si>
  <si>
    <t xml:space="preserve">2.2.4. по выданным авансам на услуги по содержанию имущества                                               </t>
  </si>
  <si>
    <t xml:space="preserve">2.2.5. по выданным авансам на прочие услуги             </t>
  </si>
  <si>
    <t xml:space="preserve">2.2.6. по выданным авансам на приобретение основных средств                                                 </t>
  </si>
  <si>
    <t xml:space="preserve">2.2.7. по выданным авансам на приобретение нематериальных активов                                  </t>
  </si>
  <si>
    <t xml:space="preserve">2.2.8. по выданным авансам на приобретение непроизведенных активов                                 </t>
  </si>
  <si>
    <t xml:space="preserve">2.2.9. по выданным авансам на приобретение материальных запасов                                                 </t>
  </si>
  <si>
    <t xml:space="preserve">2.2.10. по выданным авансам на прочие расходы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</si>
  <si>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                           </t>
  </si>
  <si>
    <t xml:space="preserve">2.3.1. по выданным авансам на услуги связи              </t>
  </si>
  <si>
    <t xml:space="preserve">2.3.2. по выданным авансам на транспортные услуги       </t>
  </si>
  <si>
    <t xml:space="preserve">2.3.3. по выданным авансам на коммунальные услуги       </t>
  </si>
  <si>
    <t xml:space="preserve">2.3.4. по выданным авансам на услуги по содержанию      </t>
  </si>
  <si>
    <t xml:space="preserve">имущества                                               </t>
  </si>
  <si>
    <t xml:space="preserve">2.3.5. по выданным авансам на прочие услуги             </t>
  </si>
  <si>
    <t xml:space="preserve">2.3.6. по выданным авансам на приобретение основных     </t>
  </si>
  <si>
    <t xml:space="preserve">средств                                                 </t>
  </si>
  <si>
    <t xml:space="preserve">2.3.7. по выданным авансам на приобретение  нематериальных активов                                  </t>
  </si>
  <si>
    <t xml:space="preserve">2.3.8. по выданным авансам на приобретение непроизведенных активов                                 </t>
  </si>
  <si>
    <t xml:space="preserve">2.3.9. по выданным авансам на приобретение материальных запасов                                                 </t>
  </si>
  <si>
    <t xml:space="preserve">2.3.10. по выданным авансам на прочие расходы           </t>
  </si>
  <si>
    <t xml:space="preserve">III. Обязательства, всего                               </t>
  </si>
  <si>
    <t xml:space="preserve">3.1. Просроченная кредиторская задолженность            </t>
  </si>
  <si>
    <t xml:space="preserve">3.2. Кредиторская задолженность по расчетам с  поставщиками и подрядчиками за счет средств бюджета города, всего:                                          </t>
  </si>
  <si>
    <t xml:space="preserve">3.2.1. по начислениям на выплаты по оплате труда        </t>
  </si>
  <si>
    <t xml:space="preserve">3.2.2. по оплате услуг связи                            </t>
  </si>
  <si>
    <t xml:space="preserve">3.2.3. по оплате транспортных услуг                     </t>
  </si>
  <si>
    <t xml:space="preserve">3.2.4. по оплате коммунальных услуг                     </t>
  </si>
  <si>
    <t xml:space="preserve">3.2.5. по оплате услуг по содержанию имущества          </t>
  </si>
  <si>
    <t xml:space="preserve">3.2.6. по оплате прочих услуг                           </t>
  </si>
  <si>
    <t xml:space="preserve">3.2.7. по приобретению основных средств                 </t>
  </si>
  <si>
    <t xml:space="preserve">3.2.8. по приобретению нематериальных активов           </t>
  </si>
  <si>
    <t xml:space="preserve">3.2.9. по приобретению непроизведенных активов          </t>
  </si>
  <si>
    <t xml:space="preserve">3.2.10 по приобретению материальных запасов             </t>
  </si>
  <si>
    <t xml:space="preserve">3.2.11 по оплате прочих расходов                        </t>
  </si>
  <si>
    <t xml:space="preserve">3.2.12 по платежам в бюджет                             </t>
  </si>
  <si>
    <t xml:space="preserve">3.2.13 по прочим расчетам с кредиторами     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</si>
  <si>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</si>
  <si>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       </t>
  </si>
  <si>
    <t xml:space="preserve">3.3.2. по оплате услуг связи                            </t>
  </si>
  <si>
    <t xml:space="preserve">3.3.3. по оплате транспортных услуг                     </t>
  </si>
  <si>
    <t xml:space="preserve">3.3.4. по оплате коммунальных услуг                     </t>
  </si>
  <si>
    <t xml:space="preserve">3.3.5. по оплате услуг по содержанию имущества          </t>
  </si>
  <si>
    <t xml:space="preserve">3.3.6. по оплате прочих услуг                           </t>
  </si>
  <si>
    <t xml:space="preserve">3.3.7. по приобретению основных средств                 </t>
  </si>
  <si>
    <t xml:space="preserve">3.3.8. по приобретению нематериальных активов           </t>
  </si>
  <si>
    <t xml:space="preserve">3.3.9. по приобретению непроизведенных активов          </t>
  </si>
  <si>
    <t xml:space="preserve">3.3.10 по приобретению материальных запасов             </t>
  </si>
  <si>
    <t xml:space="preserve">3.3.11 по оплате прочих расходов                        </t>
  </si>
  <si>
    <t xml:space="preserve">3.3.12 по платежам в бюджет                             </t>
  </si>
  <si>
    <t xml:space="preserve">3.3.13 по прочим расчетам с кредиторами                 </t>
  </si>
  <si>
    <t>КФСР</t>
  </si>
  <si>
    <t>Х</t>
  </si>
  <si>
    <t>и плановый период 2018-2019 года.</t>
  </si>
  <si>
    <t>2.4. Дебиторская задолженность по доходам от платной и иной приносящей доход деятельности</t>
  </si>
  <si>
    <t>36917257</t>
  </si>
  <si>
    <t xml:space="preserve">Наименование муниципального учреждения                                                                                                      </t>
  </si>
  <si>
    <t>Муниципальное бюджетное общеобразовательное учреждение 
"Средняя общеобразовательная школа № 81 г. Челябинска имени Героя Советского Союза Мусы Джалиля"Тракторозаводского района г.Челябинска</t>
  </si>
  <si>
    <t>7452019480/745201001</t>
  </si>
  <si>
    <t xml:space="preserve">Наименование Распорядителя средств бюджета города                                                                                          </t>
  </si>
  <si>
    <t>Комитет по делам образования города Челябинска</t>
  </si>
  <si>
    <t>Адрес фактического местонахождения муниципального учреждения</t>
  </si>
  <si>
    <t>454085, г. Челябинск, ул. Кулибина, д. 58</t>
  </si>
  <si>
    <t>1.1. Цели деятельности муниципального учреждения: реализация дополнительных  образовательных программ и услуг в интересах личности, общества, государства</t>
  </si>
  <si>
    <t>Достижение обучающимися образовательного уровня</t>
  </si>
  <si>
    <t>Формирование культуры личности</t>
  </si>
  <si>
    <t>Создание условий обучающихся к жизни в обществе на основе создания взаимооотношений участников образовательного процесса</t>
  </si>
  <si>
    <t>Обеспечение качественного уровня подготовки выпускников по основам наук</t>
  </si>
  <si>
    <t>Осуществление получения обучающимися начальных знаний об обороне государства</t>
  </si>
  <si>
    <t>1.2. Виды деятельности муниципального учреждения:  дополнительное образование детей</t>
  </si>
  <si>
    <t>1.3. Перечень услуг (работ), осуществляемых на платной основе: нет</t>
  </si>
  <si>
    <t>1.5 Общая балансовая  стоимость  движимого  муниципального имущества 4280323,55 на 01.01.2017, в том числе  балансовая  стоимость особо ценного  движимого имущества 691446,52</t>
  </si>
  <si>
    <t>балансовая  стоимость особо ценного  движимого имущества 691446,52</t>
  </si>
  <si>
    <t>0702</t>
  </si>
  <si>
    <t>на 2017 г. очередной финансовый год</t>
  </si>
  <si>
    <t>на 2018 г. 1-ый год планового периода</t>
  </si>
  <si>
    <t>на 2019г. 2-ой год планового периода</t>
  </si>
  <si>
    <t>на 2018г. 1-ый год планового периода</t>
  </si>
  <si>
    <t>на 2019 г. 1-ый год планового периода</t>
  </si>
  <si>
    <t>Директор МБОУ " СОШ № 81 г.Челябинска"__________________ О.В.Мещерягина</t>
  </si>
  <si>
    <t xml:space="preserve">   тел. 772-44-54</t>
  </si>
  <si>
    <t>0709</t>
  </si>
  <si>
    <t>Главный бухгалтер                      ___________ Т.А.Коверникова</t>
  </si>
  <si>
    <t>Исполнитель Главный бухгалтер          ___________  Т.А.Коверникова</t>
  </si>
  <si>
    <t>1.4 Общая балансовая стоимость недвижимого муниципального имущества 158 345 336,22 на 01.01.2017
(в разрезе стоимости имущества закрепленного собственником имущества за учереждением на праве оперативного управления; приобретенного учереждением за счет выделенных собственником имущества учереждения средств: 28303229,69 пробретенного учереждением за счет доходов,полученных от инной приносящей доход деятельности 0,00</t>
  </si>
  <si>
    <t>0707</t>
  </si>
  <si>
    <t xml:space="preserve">                                                                                           " 04 " июля   2017 г.</t>
  </si>
  <si>
    <t>на "04 "   июля    2017 г.</t>
  </si>
  <si>
    <t xml:space="preserve">                            " 17 "     июля               2017 г.</t>
  </si>
  <si>
    <t>на "17" июля 2017 г.</t>
  </si>
  <si>
    <t xml:space="preserve"> "  17   "  июля   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</si>
</sst>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/>
    <xf numFmtId="0" fontId="2" fillId="0" borderId="0" xfId="0" applyFont="1"/>
    <xf numFmtId="0" fontId="1" fillId="0" borderId="0" xfId="0" applyFont="1"/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2" xfId="1" applyBorder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/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/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/>
    <xf numFmtId="0" fontId="3" fillId="0" borderId="2" xfId="0" applyFont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/>
    <xf numFmtId="0" fontId="3" fillId="0" borderId="11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9" fillId="0" borderId="5" xfId="0" applyNumberFormat="1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top" wrapText="1"/>
    </xf>
    <xf numFmtId="14" fontId="1" fillId="0" borderId="6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4" fillId="0" borderId="4" xfId="1" applyBorder="1" applyAlignment="1" applyProtection="1">
      <alignment horizontal="center" vertical="top" wrapText="1"/>
    </xf>
    <xf numFmtId="0" fontId="4" fillId="0" borderId="2" xfId="1" applyBorder="1" applyAlignment="1" applyProtection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 wrapText="1"/>
    </xf>
    <xf numFmtId="2" fontId="1" fillId="4" borderId="3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9" xfId="1" applyBorder="1" applyAlignment="1" applyProtection="1">
      <alignment horizontal="center" vertical="top" wrapText="1"/>
    </xf>
    <xf numFmtId="0" fontId="4" fillId="0" borderId="13" xfId="1" applyBorder="1" applyAlignment="1" applyProtection="1">
      <alignment horizontal="center" vertical="top" wrapText="1"/>
    </xf>
    <xf numFmtId="0" fontId="4" fillId="0" borderId="11" xfId="1" applyBorder="1" applyAlignment="1" applyProtection="1">
      <alignment horizontal="center" vertical="top" wrapText="1"/>
    </xf>
    <xf numFmtId="0" fontId="3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8" workbookViewId="0">
      <selection activeCell="A29" sqref="A29:H29"/>
    </sheetView>
  </sheetViews>
  <sheetFormatPr defaultRowHeight="15" x14ac:dyDescent="0.25"/>
  <cols>
    <col min="1" max="1" width="16" customWidth="1"/>
    <col min="9" max="9" width="11.28515625" bestFit="1" customWidth="1"/>
  </cols>
  <sheetData>
    <row r="1" spans="1:9" ht="15.75" x14ac:dyDescent="0.25">
      <c r="A1" s="1" t="s">
        <v>0</v>
      </c>
    </row>
    <row r="2" spans="1:9" ht="15.75" x14ac:dyDescent="0.25">
      <c r="A2" s="110" t="s">
        <v>88</v>
      </c>
      <c r="B2" s="110"/>
      <c r="C2" s="110"/>
      <c r="D2" s="110"/>
      <c r="E2" s="110"/>
      <c r="F2" s="110"/>
      <c r="G2" s="110"/>
      <c r="H2" s="110"/>
      <c r="I2" s="110"/>
    </row>
    <row r="3" spans="1:9" ht="15.75" x14ac:dyDescent="0.25">
      <c r="A3" s="1"/>
    </row>
    <row r="4" spans="1:9" ht="15.75" x14ac:dyDescent="0.25">
      <c r="A4" s="1" t="s">
        <v>1</v>
      </c>
    </row>
    <row r="5" spans="1:9" ht="15.75" x14ac:dyDescent="0.25">
      <c r="A5" s="1" t="s">
        <v>2</v>
      </c>
    </row>
    <row r="6" spans="1:9" ht="15.75" x14ac:dyDescent="0.25">
      <c r="A6" s="1"/>
    </row>
    <row r="7" spans="1:9" ht="15.75" x14ac:dyDescent="0.25">
      <c r="A7" s="1" t="s">
        <v>205</v>
      </c>
    </row>
    <row r="8" spans="1:9" ht="15.75" x14ac:dyDescent="0.25">
      <c r="A8" s="1" t="s">
        <v>3</v>
      </c>
    </row>
    <row r="9" spans="1:9" ht="15.75" x14ac:dyDescent="0.25">
      <c r="A9" s="1"/>
    </row>
    <row r="10" spans="1:9" ht="15.75" x14ac:dyDescent="0.25">
      <c r="A10" s="1"/>
    </row>
    <row r="11" spans="1:9" ht="15.75" x14ac:dyDescent="0.25">
      <c r="A11" s="1"/>
    </row>
    <row r="12" spans="1:9" ht="15.75" x14ac:dyDescent="0.25">
      <c r="A12" s="1"/>
    </row>
    <row r="13" spans="1:9" ht="16.5" x14ac:dyDescent="0.25">
      <c r="A13" s="11" t="s">
        <v>97</v>
      </c>
      <c r="B13" s="11"/>
      <c r="C13" s="11"/>
      <c r="D13" s="11"/>
      <c r="E13" s="11"/>
      <c r="F13" s="11"/>
      <c r="G13" s="11"/>
      <c r="H13" s="10"/>
    </row>
    <row r="14" spans="1:9" ht="16.5" x14ac:dyDescent="0.25">
      <c r="A14" s="111" t="s">
        <v>172</v>
      </c>
      <c r="B14" s="111"/>
      <c r="C14" s="111"/>
      <c r="D14" s="111"/>
      <c r="E14" s="111"/>
      <c r="F14" s="111"/>
      <c r="G14" s="111"/>
      <c r="H14" s="10"/>
      <c r="I14" s="8" t="s">
        <v>11</v>
      </c>
    </row>
    <row r="15" spans="1:9" ht="15.75" x14ac:dyDescent="0.25">
      <c r="A15" s="4"/>
      <c r="G15" s="8" t="s">
        <v>12</v>
      </c>
      <c r="H15" s="8"/>
      <c r="I15" s="7"/>
    </row>
    <row r="16" spans="1:9" x14ac:dyDescent="0.25">
      <c r="G16" s="8"/>
      <c r="H16" s="8" t="s">
        <v>13</v>
      </c>
      <c r="I16" s="114">
        <v>42933</v>
      </c>
    </row>
    <row r="17" spans="1:9" ht="15.75" x14ac:dyDescent="0.25">
      <c r="A17" s="9" t="s">
        <v>207</v>
      </c>
      <c r="I17" s="113"/>
    </row>
    <row r="18" spans="1:9" x14ac:dyDescent="0.25">
      <c r="I18" s="113"/>
    </row>
    <row r="19" spans="1:9" ht="15.75" x14ac:dyDescent="0.25">
      <c r="A19" s="1" t="s">
        <v>175</v>
      </c>
      <c r="I19" s="113"/>
    </row>
    <row r="20" spans="1:9" ht="48.75" customHeight="1" x14ac:dyDescent="0.25">
      <c r="A20" s="109" t="s">
        <v>176</v>
      </c>
      <c r="B20" s="109"/>
      <c r="C20" s="109"/>
      <c r="D20" s="109"/>
      <c r="E20" s="109"/>
      <c r="F20" s="109"/>
      <c r="G20" s="109"/>
      <c r="H20" s="115"/>
      <c r="I20" s="71"/>
    </row>
    <row r="21" spans="1:9" ht="15.75" x14ac:dyDescent="0.25">
      <c r="A21" s="1"/>
      <c r="H21" s="8" t="s">
        <v>14</v>
      </c>
      <c r="I21" s="97" t="s">
        <v>174</v>
      </c>
    </row>
    <row r="22" spans="1:9" ht="15.75" x14ac:dyDescent="0.25">
      <c r="A22" s="1" t="s">
        <v>5</v>
      </c>
      <c r="I22" s="113"/>
    </row>
    <row r="23" spans="1:9" ht="15.75" x14ac:dyDescent="0.25">
      <c r="A23" s="1" t="s">
        <v>177</v>
      </c>
      <c r="I23" s="113"/>
    </row>
    <row r="24" spans="1:9" ht="15.75" x14ac:dyDescent="0.25">
      <c r="A24" s="1" t="s">
        <v>6</v>
      </c>
      <c r="I24" s="113"/>
    </row>
    <row r="25" spans="1:9" ht="15.75" x14ac:dyDescent="0.25">
      <c r="A25" s="1" t="s">
        <v>7</v>
      </c>
      <c r="I25" s="113"/>
    </row>
    <row r="26" spans="1:9" ht="15.75" x14ac:dyDescent="0.25">
      <c r="A26" s="1" t="s">
        <v>178</v>
      </c>
      <c r="I26" s="113"/>
    </row>
    <row r="27" spans="1:9" ht="15.75" x14ac:dyDescent="0.25">
      <c r="A27" s="1" t="s">
        <v>179</v>
      </c>
      <c r="I27" s="113"/>
    </row>
    <row r="28" spans="1:9" ht="15.75" x14ac:dyDescent="0.25">
      <c r="A28" s="1" t="s">
        <v>8</v>
      </c>
      <c r="I28" s="71"/>
    </row>
    <row r="29" spans="1:9" ht="15.75" x14ac:dyDescent="0.25">
      <c r="A29" s="116" t="s">
        <v>180</v>
      </c>
      <c r="B29" s="116"/>
      <c r="C29" s="116"/>
      <c r="D29" s="116"/>
      <c r="E29" s="116"/>
      <c r="F29" s="116"/>
      <c r="G29" s="116"/>
      <c r="H29" s="117"/>
      <c r="I29" s="5"/>
    </row>
    <row r="30" spans="1:9" ht="15.75" x14ac:dyDescent="0.25">
      <c r="A30" s="1" t="s">
        <v>181</v>
      </c>
      <c r="H30" s="8" t="s">
        <v>15</v>
      </c>
      <c r="I30" s="98">
        <v>383</v>
      </c>
    </row>
    <row r="31" spans="1:9" ht="15.75" x14ac:dyDescent="0.25">
      <c r="A31" s="1" t="s">
        <v>4</v>
      </c>
      <c r="B31" s="3"/>
    </row>
    <row r="32" spans="1:9" ht="15.75" x14ac:dyDescent="0.25">
      <c r="A32" s="1"/>
      <c r="B32" s="3"/>
    </row>
    <row r="33" spans="1:14" ht="15.75" x14ac:dyDescent="0.25">
      <c r="A33" s="1"/>
    </row>
    <row r="34" spans="1:14" ht="15.75" x14ac:dyDescent="0.25">
      <c r="A34" s="112" t="s">
        <v>9</v>
      </c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4" ht="15.75" x14ac:dyDescent="0.25">
      <c r="A35" s="1"/>
    </row>
    <row r="36" spans="1:14" ht="35.25" customHeight="1" x14ac:dyDescent="0.25">
      <c r="A36" s="109" t="s">
        <v>182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ht="17.25" customHeight="1" x14ac:dyDescent="0.25">
      <c r="A37" s="109" t="s">
        <v>183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70"/>
      <c r="L37" s="70"/>
      <c r="M37" s="70"/>
      <c r="N37" s="70"/>
    </row>
    <row r="38" spans="1:14" ht="15" customHeight="1" x14ac:dyDescent="0.25">
      <c r="A38" s="109" t="s">
        <v>184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70"/>
      <c r="L38" s="70"/>
      <c r="M38" s="70"/>
      <c r="N38" s="70"/>
    </row>
    <row r="39" spans="1:14" ht="16.5" customHeight="1" x14ac:dyDescent="0.25">
      <c r="A39" s="109" t="s">
        <v>185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ht="17.25" customHeight="1" x14ac:dyDescent="0.25">
      <c r="A40" s="109" t="s">
        <v>186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70"/>
      <c r="L40" s="70"/>
      <c r="M40" s="70"/>
      <c r="N40" s="70"/>
    </row>
    <row r="41" spans="1:14" ht="15.75" customHeight="1" x14ac:dyDescent="0.25">
      <c r="A41" s="105" t="s">
        <v>187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15.75" x14ac:dyDescent="0.25">
      <c r="A42" s="104" t="s">
        <v>188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73"/>
      <c r="L42" s="73"/>
      <c r="M42" s="73"/>
      <c r="N42" s="73"/>
    </row>
    <row r="43" spans="1:14" ht="15" customHeight="1" x14ac:dyDescent="0.25">
      <c r="A43" s="105" t="s">
        <v>189</v>
      </c>
      <c r="B43" s="106"/>
      <c r="C43" s="106"/>
      <c r="D43" s="106"/>
      <c r="E43" s="106"/>
      <c r="F43" s="106"/>
      <c r="G43" s="106"/>
      <c r="H43" s="106"/>
      <c r="I43" s="73"/>
      <c r="J43" s="73"/>
      <c r="K43" s="73"/>
      <c r="L43" s="73"/>
      <c r="M43" s="73"/>
      <c r="N43" s="73"/>
    </row>
    <row r="44" spans="1:14" ht="15.75" customHeight="1" x14ac:dyDescent="0.25">
      <c r="A44" s="107" t="s">
        <v>203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14" ht="15.75" customHeight="1" x14ac:dyDescent="0.25">
      <c r="A45" s="105" t="s">
        <v>190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73"/>
      <c r="N45" s="73"/>
    </row>
    <row r="46" spans="1:14" ht="15.75" x14ac:dyDescent="0.25">
      <c r="A46" s="104" t="s">
        <v>191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73"/>
    </row>
  </sheetData>
  <mergeCells count="21">
    <mergeCell ref="A2:I2"/>
    <mergeCell ref="A14:G14"/>
    <mergeCell ref="A34:J34"/>
    <mergeCell ref="I26:I27"/>
    <mergeCell ref="I16:I17"/>
    <mergeCell ref="I18:I19"/>
    <mergeCell ref="I22:I23"/>
    <mergeCell ref="I24:I25"/>
    <mergeCell ref="A20:H20"/>
    <mergeCell ref="A29:H29"/>
    <mergeCell ref="A40:J40"/>
    <mergeCell ref="A37:J37"/>
    <mergeCell ref="A36:N36"/>
    <mergeCell ref="A38:J38"/>
    <mergeCell ref="A39:N39"/>
    <mergeCell ref="A46:M46"/>
    <mergeCell ref="A41:N41"/>
    <mergeCell ref="A42:J42"/>
    <mergeCell ref="A43:H43"/>
    <mergeCell ref="A44:N44"/>
    <mergeCell ref="A45:L45"/>
  </mergeCells>
  <pageMargins left="0.31496062992125984" right="0.11811023622047245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43" workbookViewId="0">
      <selection activeCell="B88" sqref="B88"/>
    </sheetView>
  </sheetViews>
  <sheetFormatPr defaultRowHeight="15" x14ac:dyDescent="0.25"/>
  <cols>
    <col min="1" max="1" width="84.5703125" customWidth="1"/>
    <col min="2" max="2" width="18.140625" customWidth="1"/>
    <col min="3" max="3" width="31.7109375" customWidth="1"/>
  </cols>
  <sheetData>
    <row r="1" spans="1:3" ht="16.5" x14ac:dyDescent="0.25">
      <c r="A1" s="60" t="s">
        <v>98</v>
      </c>
    </row>
    <row r="2" spans="1:3" ht="2.25" customHeight="1" thickBot="1" x14ac:dyDescent="0.3">
      <c r="A2" s="19"/>
    </row>
    <row r="3" spans="1:3" ht="17.25" customHeight="1" thickBot="1" x14ac:dyDescent="0.3">
      <c r="A3" s="66" t="s">
        <v>99</v>
      </c>
      <c r="B3" s="74" t="s">
        <v>100</v>
      </c>
    </row>
    <row r="4" spans="1:3" ht="16.5" customHeight="1" thickBot="1" x14ac:dyDescent="0.3">
      <c r="A4" s="61" t="s">
        <v>101</v>
      </c>
      <c r="B4" s="96">
        <v>144288266.94</v>
      </c>
    </row>
    <row r="5" spans="1:3" ht="17.25" thickBot="1" x14ac:dyDescent="0.3">
      <c r="A5" s="61" t="s">
        <v>102</v>
      </c>
      <c r="B5" s="96"/>
    </row>
    <row r="6" spans="1:3" ht="32.25" customHeight="1" thickBot="1" x14ac:dyDescent="0.3">
      <c r="A6" s="61" t="s">
        <v>103</v>
      </c>
      <c r="B6" s="96">
        <v>158345336.22</v>
      </c>
      <c r="C6" s="101"/>
    </row>
    <row r="7" spans="1:3" ht="18.75" customHeight="1" thickBot="1" x14ac:dyDescent="0.3">
      <c r="A7" s="61" t="s">
        <v>104</v>
      </c>
      <c r="B7" s="96"/>
    </row>
    <row r="8" spans="1:3" ht="36.75" customHeight="1" thickBot="1" x14ac:dyDescent="0.3">
      <c r="A8" s="61" t="s">
        <v>105</v>
      </c>
      <c r="B8" s="96">
        <v>28303229.690000001</v>
      </c>
    </row>
    <row r="9" spans="1:3" ht="37.5" customHeight="1" thickBot="1" x14ac:dyDescent="0.3">
      <c r="A9" s="99" t="s">
        <v>106</v>
      </c>
      <c r="B9" s="96"/>
    </row>
    <row r="10" spans="1:3" ht="16.5" customHeight="1" x14ac:dyDescent="0.25">
      <c r="A10" s="100" t="s">
        <v>107</v>
      </c>
      <c r="B10" s="118"/>
    </row>
    <row r="11" spans="1:3" ht="19.5" customHeight="1" x14ac:dyDescent="0.25">
      <c r="A11" s="100" t="s">
        <v>108</v>
      </c>
      <c r="B11" s="119"/>
    </row>
    <row r="12" spans="1:3" ht="21" customHeight="1" thickBot="1" x14ac:dyDescent="0.3">
      <c r="A12" s="99" t="s">
        <v>109</v>
      </c>
      <c r="B12" s="120"/>
    </row>
    <row r="13" spans="1:3" ht="23.25" customHeight="1" thickBot="1" x14ac:dyDescent="0.3">
      <c r="A13" s="61" t="s">
        <v>110</v>
      </c>
      <c r="B13" s="96">
        <v>144092273.24000001</v>
      </c>
    </row>
    <row r="14" spans="1:3" ht="21" customHeight="1" thickBot="1" x14ac:dyDescent="0.3">
      <c r="A14" s="61" t="s">
        <v>111</v>
      </c>
      <c r="B14" s="96">
        <v>4280323.55</v>
      </c>
    </row>
    <row r="15" spans="1:3" ht="16.5" customHeight="1" thickBot="1" x14ac:dyDescent="0.3">
      <c r="A15" s="61" t="s">
        <v>104</v>
      </c>
      <c r="B15" s="96"/>
    </row>
    <row r="16" spans="1:3" ht="16.5" customHeight="1" thickBot="1" x14ac:dyDescent="0.3">
      <c r="A16" s="61" t="s">
        <v>112</v>
      </c>
      <c r="B16" s="96">
        <v>691446.52</v>
      </c>
    </row>
    <row r="17" spans="1:2" ht="18" customHeight="1" thickBot="1" x14ac:dyDescent="0.3">
      <c r="A17" s="61" t="s">
        <v>113</v>
      </c>
      <c r="B17" s="96">
        <v>30481.98</v>
      </c>
    </row>
    <row r="18" spans="1:2" ht="21.75" customHeight="1" thickBot="1" x14ac:dyDescent="0.3">
      <c r="A18" s="61" t="s">
        <v>114</v>
      </c>
      <c r="B18" s="96">
        <v>-144048724.41</v>
      </c>
    </row>
    <row r="19" spans="1:2" ht="17.25" thickBot="1" x14ac:dyDescent="0.3">
      <c r="A19" s="61" t="s">
        <v>102</v>
      </c>
      <c r="B19" s="96"/>
    </row>
    <row r="20" spans="1:2" ht="34.5" customHeight="1" thickBot="1" x14ac:dyDescent="0.3">
      <c r="A20" s="61" t="s">
        <v>115</v>
      </c>
      <c r="B20" s="96"/>
    </row>
    <row r="21" spans="1:2" ht="33.75" customHeight="1" thickBot="1" x14ac:dyDescent="0.3">
      <c r="A21" s="61" t="s">
        <v>116</v>
      </c>
      <c r="B21" s="96">
        <f>B32</f>
        <v>3889.32</v>
      </c>
    </row>
    <row r="22" spans="1:2" ht="18" customHeight="1" thickBot="1" x14ac:dyDescent="0.3">
      <c r="A22" s="61" t="s">
        <v>104</v>
      </c>
      <c r="B22" s="96"/>
    </row>
    <row r="23" spans="1:2" ht="15" customHeight="1" thickBot="1" x14ac:dyDescent="0.3">
      <c r="A23" s="61" t="s">
        <v>117</v>
      </c>
      <c r="B23" s="96"/>
    </row>
    <row r="24" spans="1:2" ht="16.5" customHeight="1" thickBot="1" x14ac:dyDescent="0.3">
      <c r="A24" s="61" t="s">
        <v>118</v>
      </c>
      <c r="B24" s="96"/>
    </row>
    <row r="25" spans="1:2" ht="16.5" customHeight="1" thickBot="1" x14ac:dyDescent="0.3">
      <c r="A25" s="61" t="s">
        <v>119</v>
      </c>
      <c r="B25" s="96"/>
    </row>
    <row r="26" spans="1:2" ht="18" customHeight="1" thickBot="1" x14ac:dyDescent="0.3">
      <c r="A26" s="61" t="s">
        <v>120</v>
      </c>
      <c r="B26" s="96"/>
    </row>
    <row r="27" spans="1:2" ht="15.75" customHeight="1" thickBot="1" x14ac:dyDescent="0.3">
      <c r="A27" s="61" t="s">
        <v>121</v>
      </c>
      <c r="B27" s="96"/>
    </row>
    <row r="28" spans="1:2" ht="15" customHeight="1" thickBot="1" x14ac:dyDescent="0.3">
      <c r="A28" s="61" t="s">
        <v>122</v>
      </c>
      <c r="B28" s="96"/>
    </row>
    <row r="29" spans="1:2" ht="16.5" customHeight="1" thickBot="1" x14ac:dyDescent="0.3">
      <c r="A29" s="61" t="s">
        <v>123</v>
      </c>
      <c r="B29" s="96"/>
    </row>
    <row r="30" spans="1:2" ht="16.5" customHeight="1" thickBot="1" x14ac:dyDescent="0.3">
      <c r="A30" s="61" t="s">
        <v>124</v>
      </c>
      <c r="B30" s="96"/>
    </row>
    <row r="31" spans="1:2" ht="18" customHeight="1" thickBot="1" x14ac:dyDescent="0.3">
      <c r="A31" s="61" t="s">
        <v>125</v>
      </c>
      <c r="B31" s="96"/>
    </row>
    <row r="32" spans="1:2" ht="18" customHeight="1" thickBot="1" x14ac:dyDescent="0.3">
      <c r="A32" s="61" t="s">
        <v>126</v>
      </c>
      <c r="B32" s="96">
        <v>3889.32</v>
      </c>
    </row>
    <row r="33" spans="1:2" ht="33" customHeight="1" thickBot="1" x14ac:dyDescent="0.3">
      <c r="A33" s="61" t="s">
        <v>127</v>
      </c>
      <c r="B33" s="96"/>
    </row>
    <row r="34" spans="1:2" ht="15" customHeight="1" thickBot="1" x14ac:dyDescent="0.3">
      <c r="A34" s="61" t="s">
        <v>104</v>
      </c>
      <c r="B34" s="96"/>
    </row>
    <row r="35" spans="1:2" ht="17.25" customHeight="1" thickBot="1" x14ac:dyDescent="0.3">
      <c r="A35" s="61" t="s">
        <v>128</v>
      </c>
      <c r="B35" s="96"/>
    </row>
    <row r="36" spans="1:2" ht="19.5" customHeight="1" thickBot="1" x14ac:dyDescent="0.3">
      <c r="A36" s="61" t="s">
        <v>129</v>
      </c>
      <c r="B36" s="96"/>
    </row>
    <row r="37" spans="1:2" ht="19.5" customHeight="1" thickBot="1" x14ac:dyDescent="0.3">
      <c r="A37" s="61" t="s">
        <v>130</v>
      </c>
      <c r="B37" s="96"/>
    </row>
    <row r="38" spans="1:2" ht="17.25" customHeight="1" x14ac:dyDescent="0.25">
      <c r="A38" s="67" t="s">
        <v>131</v>
      </c>
      <c r="B38" s="118"/>
    </row>
    <row r="39" spans="1:2" ht="18" customHeight="1" thickBot="1" x14ac:dyDescent="0.3">
      <c r="A39" s="61" t="s">
        <v>132</v>
      </c>
      <c r="B39" s="120"/>
    </row>
    <row r="40" spans="1:2" ht="18.75" customHeight="1" thickBot="1" x14ac:dyDescent="0.3">
      <c r="A40" s="61" t="s">
        <v>133</v>
      </c>
      <c r="B40" s="96"/>
    </row>
    <row r="41" spans="1:2" ht="16.5" customHeight="1" x14ac:dyDescent="0.25">
      <c r="A41" s="67" t="s">
        <v>134</v>
      </c>
      <c r="B41" s="118"/>
    </row>
    <row r="42" spans="1:2" ht="18" customHeight="1" thickBot="1" x14ac:dyDescent="0.3">
      <c r="A42" s="61" t="s">
        <v>135</v>
      </c>
      <c r="B42" s="120"/>
    </row>
    <row r="43" spans="1:2" ht="17.25" thickBot="1" x14ac:dyDescent="0.3">
      <c r="A43" s="61" t="s">
        <v>136</v>
      </c>
      <c r="B43" s="96"/>
    </row>
    <row r="44" spans="1:2" ht="15.75" customHeight="1" thickBot="1" x14ac:dyDescent="0.3">
      <c r="A44" s="61" t="s">
        <v>137</v>
      </c>
      <c r="B44" s="96"/>
    </row>
    <row r="45" spans="1:2" ht="18.75" customHeight="1" thickBot="1" x14ac:dyDescent="0.3">
      <c r="A45" s="61" t="s">
        <v>138</v>
      </c>
      <c r="B45" s="96"/>
    </row>
    <row r="46" spans="1:2" ht="17.25" customHeight="1" thickBot="1" x14ac:dyDescent="0.3">
      <c r="A46" s="61" t="s">
        <v>139</v>
      </c>
      <c r="B46" s="96"/>
    </row>
    <row r="47" spans="1:2" s="68" customFormat="1" ht="32.25" customHeight="1" thickBot="1" x14ac:dyDescent="0.3">
      <c r="A47" s="69" t="s">
        <v>173</v>
      </c>
      <c r="B47" s="96">
        <v>4870.5</v>
      </c>
    </row>
    <row r="48" spans="1:2" ht="19.5" customHeight="1" thickBot="1" x14ac:dyDescent="0.3">
      <c r="A48" s="61" t="s">
        <v>140</v>
      </c>
      <c r="B48" s="96"/>
    </row>
    <row r="49" spans="1:2" ht="16.5" customHeight="1" thickBot="1" x14ac:dyDescent="0.3">
      <c r="A49" s="61" t="s">
        <v>102</v>
      </c>
      <c r="B49" s="96"/>
    </row>
    <row r="50" spans="1:2" ht="17.25" customHeight="1" thickBot="1" x14ac:dyDescent="0.3">
      <c r="A50" s="61" t="s">
        <v>141</v>
      </c>
      <c r="B50" s="96">
        <v>4870.5</v>
      </c>
    </row>
    <row r="51" spans="1:2" ht="35.25" customHeight="1" thickBot="1" x14ac:dyDescent="0.3">
      <c r="A51" s="61" t="s">
        <v>142</v>
      </c>
      <c r="B51" s="96">
        <f>B64+B65</f>
        <v>93892.14</v>
      </c>
    </row>
    <row r="52" spans="1:2" ht="20.25" customHeight="1" thickBot="1" x14ac:dyDescent="0.3">
      <c r="A52" s="61" t="s">
        <v>104</v>
      </c>
      <c r="B52" s="96"/>
    </row>
    <row r="53" spans="1:2" ht="16.5" customHeight="1" thickBot="1" x14ac:dyDescent="0.3">
      <c r="A53" s="61" t="s">
        <v>143</v>
      </c>
      <c r="B53" s="96"/>
    </row>
    <row r="54" spans="1:2" ht="15.75" customHeight="1" thickBot="1" x14ac:dyDescent="0.3">
      <c r="A54" s="61" t="s">
        <v>144</v>
      </c>
      <c r="B54" s="96"/>
    </row>
    <row r="55" spans="1:2" ht="16.5" customHeight="1" thickBot="1" x14ac:dyDescent="0.3">
      <c r="A55" s="61" t="s">
        <v>145</v>
      </c>
      <c r="B55" s="96"/>
    </row>
    <row r="56" spans="1:2" ht="16.5" customHeight="1" thickBot="1" x14ac:dyDescent="0.3">
      <c r="A56" s="61" t="s">
        <v>146</v>
      </c>
      <c r="B56" s="96"/>
    </row>
    <row r="57" spans="1:2" ht="18" customHeight="1" thickBot="1" x14ac:dyDescent="0.3">
      <c r="A57" s="61" t="s">
        <v>147</v>
      </c>
      <c r="B57" s="96"/>
    </row>
    <row r="58" spans="1:2" ht="18" customHeight="1" thickBot="1" x14ac:dyDescent="0.3">
      <c r="A58" s="61" t="s">
        <v>148</v>
      </c>
      <c r="B58" s="96"/>
    </row>
    <row r="59" spans="1:2" ht="18" customHeight="1" thickBot="1" x14ac:dyDescent="0.3">
      <c r="A59" s="61" t="s">
        <v>149</v>
      </c>
      <c r="B59" s="96"/>
    </row>
    <row r="60" spans="1:2" ht="18" customHeight="1" thickBot="1" x14ac:dyDescent="0.3">
      <c r="A60" s="61" t="s">
        <v>150</v>
      </c>
      <c r="B60" s="96"/>
    </row>
    <row r="61" spans="1:2" ht="18" customHeight="1" thickBot="1" x14ac:dyDescent="0.3">
      <c r="A61" s="61" t="s">
        <v>151</v>
      </c>
      <c r="B61" s="96"/>
    </row>
    <row r="62" spans="1:2" ht="18" customHeight="1" thickBot="1" x14ac:dyDescent="0.3">
      <c r="A62" s="61" t="s">
        <v>152</v>
      </c>
      <c r="B62" s="96"/>
    </row>
    <row r="63" spans="1:2" ht="18" customHeight="1" thickBot="1" x14ac:dyDescent="0.3">
      <c r="A63" s="61" t="s">
        <v>153</v>
      </c>
      <c r="B63" s="96"/>
    </row>
    <row r="64" spans="1:2" ht="15" customHeight="1" thickBot="1" x14ac:dyDescent="0.3">
      <c r="A64" s="61" t="s">
        <v>154</v>
      </c>
      <c r="B64" s="96">
        <v>93892.14</v>
      </c>
    </row>
    <row r="65" spans="1:2" ht="17.25" customHeight="1" thickBot="1" x14ac:dyDescent="0.3">
      <c r="A65" s="61" t="s">
        <v>155</v>
      </c>
      <c r="B65" s="96"/>
    </row>
    <row r="66" spans="1:2" ht="50.25" thickBot="1" x14ac:dyDescent="0.3">
      <c r="A66" s="61" t="s">
        <v>156</v>
      </c>
      <c r="B66" s="96">
        <f>B79</f>
        <v>4834</v>
      </c>
    </row>
    <row r="67" spans="1:2" ht="17.25" hidden="1" customHeight="1" thickBot="1" x14ac:dyDescent="0.3">
      <c r="A67" s="61" t="s">
        <v>104</v>
      </c>
      <c r="B67" s="96"/>
    </row>
    <row r="68" spans="1:2" ht="17.25" thickBot="1" x14ac:dyDescent="0.3">
      <c r="A68" s="61" t="s">
        <v>157</v>
      </c>
      <c r="B68" s="96"/>
    </row>
    <row r="69" spans="1:2" ht="19.5" customHeight="1" thickBot="1" x14ac:dyDescent="0.3">
      <c r="A69" s="61" t="s">
        <v>158</v>
      </c>
      <c r="B69" s="96"/>
    </row>
    <row r="70" spans="1:2" ht="19.5" customHeight="1" thickBot="1" x14ac:dyDescent="0.3">
      <c r="A70" s="61" t="s">
        <v>159</v>
      </c>
      <c r="B70" s="96"/>
    </row>
    <row r="71" spans="1:2" ht="18" customHeight="1" thickBot="1" x14ac:dyDescent="0.3">
      <c r="A71" s="61" t="s">
        <v>160</v>
      </c>
      <c r="B71" s="96"/>
    </row>
    <row r="72" spans="1:2" ht="18" customHeight="1" thickBot="1" x14ac:dyDescent="0.3">
      <c r="A72" s="61" t="s">
        <v>161</v>
      </c>
      <c r="B72" s="96"/>
    </row>
    <row r="73" spans="1:2" ht="16.5" customHeight="1" thickBot="1" x14ac:dyDescent="0.3">
      <c r="A73" s="61" t="s">
        <v>162</v>
      </c>
      <c r="B73" s="96"/>
    </row>
    <row r="74" spans="1:2" ht="18.75" customHeight="1" thickBot="1" x14ac:dyDescent="0.3">
      <c r="A74" s="61" t="s">
        <v>163</v>
      </c>
      <c r="B74" s="96"/>
    </row>
    <row r="75" spans="1:2" ht="18" customHeight="1" thickBot="1" x14ac:dyDescent="0.3">
      <c r="A75" s="61" t="s">
        <v>164</v>
      </c>
      <c r="B75" s="96"/>
    </row>
    <row r="76" spans="1:2" ht="18" customHeight="1" thickBot="1" x14ac:dyDescent="0.3">
      <c r="A76" s="61" t="s">
        <v>165</v>
      </c>
      <c r="B76" s="96"/>
    </row>
    <row r="77" spans="1:2" ht="19.5" customHeight="1" thickBot="1" x14ac:dyDescent="0.3">
      <c r="A77" s="61" t="s">
        <v>166</v>
      </c>
      <c r="B77" s="96"/>
    </row>
    <row r="78" spans="1:2" ht="17.25" customHeight="1" thickBot="1" x14ac:dyDescent="0.3">
      <c r="A78" s="61" t="s">
        <v>167</v>
      </c>
      <c r="B78" s="96"/>
    </row>
    <row r="79" spans="1:2" ht="16.5" customHeight="1" thickBot="1" x14ac:dyDescent="0.3">
      <c r="A79" s="61" t="s">
        <v>168</v>
      </c>
      <c r="B79" s="96">
        <v>4834</v>
      </c>
    </row>
    <row r="80" spans="1:2" ht="18" customHeight="1" thickBot="1" x14ac:dyDescent="0.3">
      <c r="A80" s="61" t="s">
        <v>169</v>
      </c>
      <c r="B80" s="96"/>
    </row>
  </sheetData>
  <mergeCells count="3">
    <mergeCell ref="B10:B12"/>
    <mergeCell ref="B38:B39"/>
    <mergeCell ref="B41:B42"/>
  </mergeCells>
  <pageMargins left="0.31496062992125984" right="0.31496062992125984" top="0.15748031496062992" bottom="0.35433070866141736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5" workbookViewId="0">
      <selection activeCell="G10" sqref="G10"/>
    </sheetView>
  </sheetViews>
  <sheetFormatPr defaultRowHeight="15" x14ac:dyDescent="0.25"/>
  <cols>
    <col min="1" max="1" width="24.42578125" customWidth="1"/>
    <col min="2" max="2" width="8.5703125" customWidth="1"/>
    <col min="3" max="3" width="8.5703125" style="59" customWidth="1"/>
    <col min="4" max="4" width="12.42578125" customWidth="1"/>
    <col min="5" max="5" width="8.28515625" style="26" customWidth="1"/>
    <col min="6" max="6" width="13.140625" bestFit="1" customWidth="1"/>
    <col min="7" max="7" width="19.140625" customWidth="1"/>
    <col min="8" max="8" width="22.7109375" customWidth="1"/>
    <col min="9" max="9" width="9" customWidth="1"/>
    <col min="10" max="10" width="9.85546875" customWidth="1"/>
    <col min="11" max="11" width="10.7109375" bestFit="1" customWidth="1"/>
    <col min="12" max="12" width="9.85546875" customWidth="1"/>
    <col min="13" max="13" width="11.5703125" bestFit="1" customWidth="1"/>
  </cols>
  <sheetData>
    <row r="1" spans="1:12" ht="31.9" customHeight="1" thickBot="1" x14ac:dyDescent="0.3">
      <c r="A1" s="121" t="s">
        <v>10</v>
      </c>
      <c r="B1" s="121" t="s">
        <v>16</v>
      </c>
      <c r="C1" s="121" t="s">
        <v>170</v>
      </c>
      <c r="D1" s="121" t="s">
        <v>95</v>
      </c>
      <c r="E1" s="121" t="s">
        <v>74</v>
      </c>
      <c r="F1" s="124" t="s">
        <v>17</v>
      </c>
      <c r="G1" s="125"/>
      <c r="H1" s="125"/>
      <c r="I1" s="125"/>
      <c r="J1" s="125"/>
      <c r="K1" s="125"/>
      <c r="L1" s="126"/>
    </row>
    <row r="2" spans="1:12" ht="16.5" thickBot="1" x14ac:dyDescent="0.3">
      <c r="A2" s="122"/>
      <c r="B2" s="122"/>
      <c r="C2" s="122"/>
      <c r="D2" s="122"/>
      <c r="E2" s="122"/>
      <c r="F2" s="127" t="s">
        <v>18</v>
      </c>
      <c r="G2" s="124" t="s">
        <v>19</v>
      </c>
      <c r="H2" s="125"/>
      <c r="I2" s="125"/>
      <c r="J2" s="125"/>
      <c r="K2" s="125"/>
      <c r="L2" s="126"/>
    </row>
    <row r="3" spans="1:12" ht="170.25" customHeight="1" thickBot="1" x14ac:dyDescent="0.3">
      <c r="A3" s="122"/>
      <c r="B3" s="122"/>
      <c r="C3" s="122"/>
      <c r="D3" s="122"/>
      <c r="E3" s="122"/>
      <c r="F3" s="128"/>
      <c r="G3" s="132" t="s">
        <v>20</v>
      </c>
      <c r="H3" s="130" t="s">
        <v>21</v>
      </c>
      <c r="I3" s="132" t="s">
        <v>22</v>
      </c>
      <c r="J3" s="127" t="s">
        <v>96</v>
      </c>
      <c r="K3" s="124" t="s">
        <v>23</v>
      </c>
      <c r="L3" s="126"/>
    </row>
    <row r="4" spans="1:12" ht="69" customHeight="1" thickBot="1" x14ac:dyDescent="0.3">
      <c r="A4" s="123"/>
      <c r="B4" s="123"/>
      <c r="C4" s="123"/>
      <c r="D4" s="123"/>
      <c r="E4" s="123"/>
      <c r="F4" s="129"/>
      <c r="G4" s="133"/>
      <c r="H4" s="131"/>
      <c r="I4" s="133"/>
      <c r="J4" s="129"/>
      <c r="K4" s="14" t="s">
        <v>18</v>
      </c>
      <c r="L4" s="14" t="s">
        <v>24</v>
      </c>
    </row>
    <row r="5" spans="1:12" ht="22.15" customHeight="1" thickBot="1" x14ac:dyDescent="0.3">
      <c r="A5" s="15">
        <v>1</v>
      </c>
      <c r="B5" s="14">
        <v>2</v>
      </c>
      <c r="C5" s="62">
        <v>3</v>
      </c>
      <c r="D5" s="47">
        <v>4</v>
      </c>
      <c r="E5" s="29">
        <v>5</v>
      </c>
      <c r="F5" s="47">
        <v>6</v>
      </c>
      <c r="G5" s="14">
        <v>7</v>
      </c>
      <c r="H5" s="14">
        <v>8</v>
      </c>
      <c r="I5" s="14">
        <v>9</v>
      </c>
      <c r="J5" s="47">
        <v>10</v>
      </c>
      <c r="K5" s="14">
        <v>11</v>
      </c>
      <c r="L5" s="14">
        <v>12</v>
      </c>
    </row>
    <row r="6" spans="1:12" ht="32.25" thickBot="1" x14ac:dyDescent="0.3">
      <c r="A6" s="42" t="s">
        <v>25</v>
      </c>
      <c r="B6" s="45">
        <v>100</v>
      </c>
      <c r="C6" s="45" t="s">
        <v>171</v>
      </c>
      <c r="D6" s="45" t="s">
        <v>26</v>
      </c>
      <c r="E6" s="45" t="s">
        <v>26</v>
      </c>
      <c r="F6" s="77">
        <f>F7+F9+F10+F14+H6</f>
        <v>32302740.409999996</v>
      </c>
      <c r="G6" s="78">
        <f>G9+G10</f>
        <v>31459531.379999999</v>
      </c>
      <c r="H6" s="78">
        <v>275639</v>
      </c>
      <c r="I6" s="78"/>
      <c r="J6" s="78"/>
      <c r="K6" s="78">
        <v>567570.03</v>
      </c>
      <c r="L6" s="78"/>
    </row>
    <row r="7" spans="1:12" ht="16.5" thickBot="1" x14ac:dyDescent="0.3">
      <c r="A7" s="52" t="s">
        <v>19</v>
      </c>
      <c r="B7" s="121">
        <v>110</v>
      </c>
      <c r="C7" s="121" t="s">
        <v>171</v>
      </c>
      <c r="D7" s="134" t="s">
        <v>26</v>
      </c>
      <c r="E7" s="121">
        <v>120</v>
      </c>
      <c r="F7" s="136">
        <f>K7</f>
        <v>158737.85999999999</v>
      </c>
      <c r="G7" s="138" t="s">
        <v>26</v>
      </c>
      <c r="H7" s="138" t="s">
        <v>26</v>
      </c>
      <c r="I7" s="138" t="s">
        <v>26</v>
      </c>
      <c r="J7" s="141" t="s">
        <v>26</v>
      </c>
      <c r="K7" s="138">
        <v>158737.85999999999</v>
      </c>
      <c r="L7" s="138" t="s">
        <v>26</v>
      </c>
    </row>
    <row r="8" spans="1:12" ht="32.25" customHeight="1" thickBot="1" x14ac:dyDescent="0.3">
      <c r="A8" s="13" t="s">
        <v>27</v>
      </c>
      <c r="B8" s="123"/>
      <c r="C8" s="123"/>
      <c r="D8" s="135"/>
      <c r="E8" s="123"/>
      <c r="F8" s="137"/>
      <c r="G8" s="139"/>
      <c r="H8" s="139"/>
      <c r="I8" s="139"/>
      <c r="J8" s="142"/>
      <c r="K8" s="139"/>
      <c r="L8" s="139"/>
    </row>
    <row r="9" spans="1:12" ht="111" thickBot="1" x14ac:dyDescent="0.3">
      <c r="A9" s="13" t="s">
        <v>94</v>
      </c>
      <c r="B9" s="30">
        <v>120</v>
      </c>
      <c r="C9" s="30" t="s">
        <v>171</v>
      </c>
      <c r="D9" s="48" t="s">
        <v>26</v>
      </c>
      <c r="E9" s="30">
        <v>130</v>
      </c>
      <c r="F9" s="77">
        <f>G9+H9+I9+J9+K9+L9</f>
        <v>31459531.379999999</v>
      </c>
      <c r="G9" s="75">
        <v>31459531.379999999</v>
      </c>
      <c r="H9" s="75"/>
      <c r="I9" s="75"/>
      <c r="J9" s="76"/>
      <c r="K9" s="75"/>
      <c r="L9" s="75"/>
    </row>
    <row r="10" spans="1:12" ht="32.25" thickBot="1" x14ac:dyDescent="0.3">
      <c r="A10" s="13" t="s">
        <v>28</v>
      </c>
      <c r="B10" s="30">
        <v>130</v>
      </c>
      <c r="C10" s="30" t="s">
        <v>171</v>
      </c>
      <c r="D10" s="48" t="s">
        <v>26</v>
      </c>
      <c r="E10" s="30">
        <v>130</v>
      </c>
      <c r="F10" s="77">
        <f>G10+J10+K10+L10</f>
        <v>343784.72</v>
      </c>
      <c r="G10" s="75"/>
      <c r="H10" s="75" t="s">
        <v>26</v>
      </c>
      <c r="I10" s="75" t="s">
        <v>26</v>
      </c>
      <c r="J10" s="76"/>
      <c r="K10" s="75">
        <v>343784.72</v>
      </c>
      <c r="L10" s="75"/>
    </row>
    <row r="11" spans="1:12" ht="63.75" thickBot="1" x14ac:dyDescent="0.3">
      <c r="A11" s="13" t="s">
        <v>29</v>
      </c>
      <c r="B11" s="30">
        <v>140</v>
      </c>
      <c r="C11" s="30" t="s">
        <v>171</v>
      </c>
      <c r="D11" s="48" t="s">
        <v>26</v>
      </c>
      <c r="E11" s="30">
        <v>140</v>
      </c>
      <c r="F11" s="77"/>
      <c r="G11" s="75" t="s">
        <v>26</v>
      </c>
      <c r="H11" s="75" t="s">
        <v>26</v>
      </c>
      <c r="I11" s="75" t="s">
        <v>26</v>
      </c>
      <c r="J11" s="76" t="s">
        <v>26</v>
      </c>
      <c r="K11" s="75"/>
      <c r="L11" s="75" t="s">
        <v>26</v>
      </c>
    </row>
    <row r="12" spans="1:12" ht="158.25" customHeight="1" thickBot="1" x14ac:dyDescent="0.3">
      <c r="A12" s="13" t="s">
        <v>30</v>
      </c>
      <c r="B12" s="30">
        <v>150</v>
      </c>
      <c r="C12" s="30" t="s">
        <v>171</v>
      </c>
      <c r="D12" s="48" t="s">
        <v>26</v>
      </c>
      <c r="E12" s="17"/>
      <c r="F12" s="77"/>
      <c r="G12" s="75" t="s">
        <v>26</v>
      </c>
      <c r="H12" s="75" t="s">
        <v>26</v>
      </c>
      <c r="I12" s="75" t="s">
        <v>26</v>
      </c>
      <c r="J12" s="76" t="s">
        <v>26</v>
      </c>
      <c r="K12" s="75"/>
      <c r="L12" s="75" t="s">
        <v>26</v>
      </c>
    </row>
    <row r="13" spans="1:12" ht="48" thickBot="1" x14ac:dyDescent="0.3">
      <c r="A13" s="13" t="s">
        <v>31</v>
      </c>
      <c r="B13" s="30">
        <v>160</v>
      </c>
      <c r="C13" s="30" t="s">
        <v>171</v>
      </c>
      <c r="D13" s="48" t="s">
        <v>26</v>
      </c>
      <c r="E13" s="30">
        <v>180</v>
      </c>
      <c r="F13" s="77">
        <f>H13</f>
        <v>275639</v>
      </c>
      <c r="G13" s="75" t="s">
        <v>26</v>
      </c>
      <c r="H13" s="75">
        <v>275639</v>
      </c>
      <c r="I13" s="75"/>
      <c r="J13" s="76" t="s">
        <v>26</v>
      </c>
      <c r="K13" s="75" t="s">
        <v>26</v>
      </c>
      <c r="L13" s="75" t="s">
        <v>26</v>
      </c>
    </row>
    <row r="14" spans="1:12" ht="16.5" thickBot="1" x14ac:dyDescent="0.3">
      <c r="A14" s="13" t="s">
        <v>32</v>
      </c>
      <c r="B14" s="30">
        <v>170</v>
      </c>
      <c r="C14" s="30" t="s">
        <v>171</v>
      </c>
      <c r="D14" s="43" t="s">
        <v>26</v>
      </c>
      <c r="E14" s="16">
        <v>180</v>
      </c>
      <c r="F14" s="77">
        <f>K14</f>
        <v>65047.45</v>
      </c>
      <c r="G14" s="75" t="s">
        <v>26</v>
      </c>
      <c r="H14" s="75" t="s">
        <v>26</v>
      </c>
      <c r="I14" s="75" t="s">
        <v>26</v>
      </c>
      <c r="J14" s="76" t="s">
        <v>26</v>
      </c>
      <c r="K14" s="75">
        <v>65047.45</v>
      </c>
      <c r="L14" s="75"/>
    </row>
    <row r="15" spans="1:12" ht="32.25" thickBot="1" x14ac:dyDescent="0.3">
      <c r="A15" s="13" t="s">
        <v>33</v>
      </c>
      <c r="B15" s="30">
        <v>180</v>
      </c>
      <c r="C15" s="30" t="s">
        <v>171</v>
      </c>
      <c r="D15" s="48" t="s">
        <v>26</v>
      </c>
      <c r="E15" s="30">
        <v>440</v>
      </c>
      <c r="F15" s="77"/>
      <c r="G15" s="75" t="s">
        <v>26</v>
      </c>
      <c r="H15" s="75" t="s">
        <v>26</v>
      </c>
      <c r="I15" s="75" t="s">
        <v>26</v>
      </c>
      <c r="J15" s="76" t="s">
        <v>26</v>
      </c>
      <c r="K15" s="75"/>
      <c r="L15" s="75" t="s">
        <v>26</v>
      </c>
    </row>
    <row r="16" spans="1:12" s="56" customFormat="1" ht="30.75" customHeight="1" thickBot="1" x14ac:dyDescent="0.3">
      <c r="A16" s="63"/>
      <c r="B16" s="64"/>
      <c r="C16" s="64"/>
      <c r="D16" s="64"/>
      <c r="E16" s="64"/>
      <c r="F16" s="77"/>
      <c r="G16" s="76"/>
      <c r="H16" s="76"/>
      <c r="I16" s="76"/>
      <c r="J16" s="76"/>
      <c r="K16" s="76"/>
      <c r="L16" s="76"/>
    </row>
    <row r="17" spans="1:13" ht="32.25" thickBot="1" x14ac:dyDescent="0.3">
      <c r="A17" s="42" t="s">
        <v>34</v>
      </c>
      <c r="B17" s="45">
        <v>200</v>
      </c>
      <c r="C17" s="85"/>
      <c r="D17" s="45" t="s">
        <v>26</v>
      </c>
      <c r="E17" s="45" t="s">
        <v>26</v>
      </c>
      <c r="F17" s="77">
        <f>G17+H17+I17+J17+K17+L17</f>
        <v>32375425.699999999</v>
      </c>
      <c r="G17" s="78">
        <v>31466945.68</v>
      </c>
      <c r="H17" s="78">
        <v>275639</v>
      </c>
      <c r="I17" s="78"/>
      <c r="J17" s="78"/>
      <c r="K17" s="78">
        <v>632841.02</v>
      </c>
      <c r="L17" s="78"/>
      <c r="M17" s="103"/>
    </row>
    <row r="18" spans="1:13" ht="48" thickBot="1" x14ac:dyDescent="0.3">
      <c r="A18" s="42" t="s">
        <v>35</v>
      </c>
      <c r="B18" s="45">
        <v>210</v>
      </c>
      <c r="C18" s="85" t="s">
        <v>192</v>
      </c>
      <c r="D18" s="45" t="s">
        <v>26</v>
      </c>
      <c r="E18" s="45" t="s">
        <v>26</v>
      </c>
      <c r="F18" s="77">
        <f>F20+F21</f>
        <v>25893573.32</v>
      </c>
      <c r="G18" s="78">
        <v>25893573.32</v>
      </c>
      <c r="H18" s="78"/>
      <c r="I18" s="78"/>
      <c r="J18" s="78"/>
      <c r="K18" s="78"/>
      <c r="L18" s="78"/>
      <c r="M18" s="103"/>
    </row>
    <row r="19" spans="1:13" ht="16.5" customHeight="1" thickBot="1" x14ac:dyDescent="0.3">
      <c r="A19" s="52" t="s">
        <v>36</v>
      </c>
      <c r="B19" s="52"/>
      <c r="C19" s="85"/>
      <c r="D19" s="51"/>
      <c r="E19" s="52"/>
      <c r="F19" s="79"/>
      <c r="G19" s="80"/>
      <c r="H19" s="80"/>
      <c r="I19" s="80"/>
      <c r="J19" s="81"/>
      <c r="K19" s="80"/>
      <c r="L19" s="80"/>
    </row>
    <row r="20" spans="1:13" s="24" customFormat="1" ht="16.5" thickBot="1" x14ac:dyDescent="0.3">
      <c r="A20" s="13" t="s">
        <v>89</v>
      </c>
      <c r="B20" s="30"/>
      <c r="C20" s="85" t="s">
        <v>192</v>
      </c>
      <c r="D20" s="43">
        <v>111</v>
      </c>
      <c r="E20" s="16">
        <v>211</v>
      </c>
      <c r="F20" s="77">
        <f>G20+H20+I20+J20+K20+L20</f>
        <v>19884550</v>
      </c>
      <c r="G20" s="75">
        <v>19884550</v>
      </c>
      <c r="H20" s="75"/>
      <c r="I20" s="75"/>
      <c r="J20" s="76"/>
      <c r="K20" s="75"/>
      <c r="L20" s="75"/>
    </row>
    <row r="21" spans="1:13" ht="30" customHeight="1" thickBot="1" x14ac:dyDescent="0.3">
      <c r="A21" s="57" t="s">
        <v>90</v>
      </c>
      <c r="B21" s="58"/>
      <c r="C21" s="91" t="s">
        <v>192</v>
      </c>
      <c r="D21" s="48">
        <v>119</v>
      </c>
      <c r="E21" s="48">
        <v>213</v>
      </c>
      <c r="F21" s="77">
        <f>G21+H21+I21+J21+K21+L21</f>
        <v>6009023.3200000003</v>
      </c>
      <c r="G21" s="78">
        <v>6009023.3200000003</v>
      </c>
      <c r="H21" s="76"/>
      <c r="I21" s="76"/>
      <c r="J21" s="76"/>
      <c r="K21" s="76"/>
      <c r="L21" s="76"/>
    </row>
    <row r="22" spans="1:13" ht="48" thickBot="1" x14ac:dyDescent="0.3">
      <c r="A22" s="42" t="s">
        <v>37</v>
      </c>
      <c r="B22" s="45">
        <v>220</v>
      </c>
      <c r="C22" s="85"/>
      <c r="D22" s="45" t="s">
        <v>26</v>
      </c>
      <c r="E22" s="45" t="s">
        <v>26</v>
      </c>
      <c r="F22" s="77"/>
      <c r="G22" s="78"/>
      <c r="H22" s="78"/>
      <c r="I22" s="78"/>
      <c r="J22" s="78"/>
      <c r="K22" s="78"/>
      <c r="L22" s="78"/>
    </row>
    <row r="23" spans="1:13" ht="16.5" thickBot="1" x14ac:dyDescent="0.3">
      <c r="A23" s="35" t="s">
        <v>36</v>
      </c>
      <c r="B23" s="36"/>
      <c r="C23" s="87"/>
      <c r="D23" s="44"/>
      <c r="E23" s="17"/>
      <c r="F23" s="77"/>
      <c r="G23" s="75"/>
      <c r="H23" s="75"/>
      <c r="I23" s="75"/>
      <c r="J23" s="76"/>
      <c r="K23" s="75"/>
      <c r="L23" s="75"/>
    </row>
    <row r="24" spans="1:13" s="24" customFormat="1" ht="32.25" thickBot="1" x14ac:dyDescent="0.3">
      <c r="A24" s="13" t="s">
        <v>75</v>
      </c>
      <c r="B24" s="36"/>
      <c r="C24" s="86" t="s">
        <v>192</v>
      </c>
      <c r="D24" s="48">
        <v>321</v>
      </c>
      <c r="E24" s="30">
        <v>262</v>
      </c>
      <c r="F24" s="77"/>
      <c r="G24" s="75"/>
      <c r="H24" s="75"/>
      <c r="I24" s="75"/>
      <c r="J24" s="76"/>
      <c r="K24" s="75"/>
      <c r="L24" s="75"/>
    </row>
    <row r="25" spans="1:13" ht="35.25" customHeight="1" thickBot="1" x14ac:dyDescent="0.3">
      <c r="A25" s="42" t="s">
        <v>38</v>
      </c>
      <c r="B25" s="45">
        <v>230</v>
      </c>
      <c r="C25" s="85" t="s">
        <v>192</v>
      </c>
      <c r="D25" s="45">
        <v>850</v>
      </c>
      <c r="E25" s="45"/>
      <c r="F25" s="77">
        <f>F27+F28+F29</f>
        <v>974148.68</v>
      </c>
      <c r="G25" s="78">
        <f>G27+G28+G29</f>
        <v>945760.14</v>
      </c>
      <c r="H25" s="78"/>
      <c r="I25" s="78"/>
      <c r="J25" s="78"/>
      <c r="K25" s="78">
        <f>K27+K28+K29</f>
        <v>28388.54</v>
      </c>
      <c r="L25" s="78"/>
    </row>
    <row r="26" spans="1:13" ht="15" customHeight="1" thickBot="1" x14ac:dyDescent="0.3">
      <c r="A26" s="6" t="s">
        <v>36</v>
      </c>
      <c r="B26" s="39"/>
      <c r="C26" s="88"/>
      <c r="D26" s="49"/>
      <c r="E26" s="38"/>
      <c r="F26" s="82"/>
      <c r="G26" s="83"/>
      <c r="H26" s="83"/>
      <c r="I26" s="83"/>
      <c r="J26" s="84"/>
      <c r="K26" s="83"/>
      <c r="L26" s="83"/>
    </row>
    <row r="27" spans="1:13" s="24" customFormat="1" ht="32.25" thickBot="1" x14ac:dyDescent="0.3">
      <c r="A27" s="13" t="s">
        <v>76</v>
      </c>
      <c r="B27" s="36"/>
      <c r="C27" s="86" t="s">
        <v>192</v>
      </c>
      <c r="D27" s="48">
        <v>851</v>
      </c>
      <c r="E27" s="30">
        <v>290</v>
      </c>
      <c r="F27" s="77">
        <f>G27+H27+I27+J27+K27+L27</f>
        <v>955506.14</v>
      </c>
      <c r="G27" s="75">
        <v>945760.14</v>
      </c>
      <c r="H27" s="75"/>
      <c r="I27" s="75"/>
      <c r="J27" s="76"/>
      <c r="K27" s="75">
        <v>9746</v>
      </c>
      <c r="L27" s="75"/>
    </row>
    <row r="28" spans="1:13" s="34" customFormat="1" ht="16.5" thickBot="1" x14ac:dyDescent="0.3">
      <c r="A28" s="37" t="s">
        <v>77</v>
      </c>
      <c r="B28" s="39"/>
      <c r="C28" s="86" t="s">
        <v>192</v>
      </c>
      <c r="D28" s="50">
        <v>852</v>
      </c>
      <c r="E28" s="40">
        <v>290</v>
      </c>
      <c r="F28" s="82">
        <f>G28+H28+I28+J28+K28+L28</f>
        <v>13500</v>
      </c>
      <c r="G28" s="83"/>
      <c r="H28" s="83"/>
      <c r="I28" s="83"/>
      <c r="J28" s="84"/>
      <c r="K28" s="83">
        <v>13500</v>
      </c>
      <c r="L28" s="83"/>
    </row>
    <row r="29" spans="1:13" s="34" customFormat="1" ht="16.5" thickBot="1" x14ac:dyDescent="0.3">
      <c r="A29" s="37" t="s">
        <v>78</v>
      </c>
      <c r="B29" s="39"/>
      <c r="C29" s="86" t="s">
        <v>192</v>
      </c>
      <c r="D29" s="50">
        <v>853</v>
      </c>
      <c r="E29" s="40">
        <v>290</v>
      </c>
      <c r="F29" s="82">
        <f>G29+H29+I29+J29+K29+L29</f>
        <v>5142.54</v>
      </c>
      <c r="G29" s="83"/>
      <c r="H29" s="83"/>
      <c r="I29" s="83"/>
      <c r="J29" s="84"/>
      <c r="K29" s="83">
        <v>5142.54</v>
      </c>
      <c r="L29" s="83"/>
    </row>
    <row r="30" spans="1:13" ht="15.75" x14ac:dyDescent="0.25">
      <c r="A30" s="18" t="s">
        <v>39</v>
      </c>
      <c r="B30" s="122">
        <v>240</v>
      </c>
      <c r="C30" s="89"/>
      <c r="D30" s="144"/>
      <c r="E30" s="147"/>
      <c r="F30" s="146"/>
      <c r="G30" s="140"/>
      <c r="H30" s="140"/>
      <c r="I30" s="140"/>
      <c r="J30" s="143"/>
      <c r="K30" s="140"/>
      <c r="L30" s="140"/>
    </row>
    <row r="31" spans="1:13" ht="15.75" x14ac:dyDescent="0.25">
      <c r="A31" s="18" t="s">
        <v>40</v>
      </c>
      <c r="B31" s="122"/>
      <c r="C31" s="89"/>
      <c r="D31" s="144"/>
      <c r="E31" s="148"/>
      <c r="F31" s="146"/>
      <c r="G31" s="140"/>
      <c r="H31" s="140"/>
      <c r="I31" s="140"/>
      <c r="J31" s="143"/>
      <c r="K31" s="140"/>
      <c r="L31" s="140"/>
    </row>
    <row r="32" spans="1:13" ht="16.5" thickBot="1" x14ac:dyDescent="0.3">
      <c r="A32" s="13" t="s">
        <v>41</v>
      </c>
      <c r="B32" s="123"/>
      <c r="C32" s="90"/>
      <c r="D32" s="145"/>
      <c r="E32" s="149"/>
      <c r="F32" s="137"/>
      <c r="G32" s="139"/>
      <c r="H32" s="139"/>
      <c r="I32" s="139"/>
      <c r="J32" s="142"/>
      <c r="K32" s="139"/>
      <c r="L32" s="139"/>
    </row>
    <row r="33" spans="1:12" ht="53.25" customHeight="1" thickBot="1" x14ac:dyDescent="0.3">
      <c r="A33" s="42" t="s">
        <v>42</v>
      </c>
      <c r="B33" s="45">
        <v>250</v>
      </c>
      <c r="C33" s="85"/>
      <c r="D33" s="45" t="s">
        <v>26</v>
      </c>
      <c r="E33" s="45" t="s">
        <v>26</v>
      </c>
      <c r="F33" s="77"/>
      <c r="G33" s="78"/>
      <c r="H33" s="78"/>
      <c r="I33" s="78"/>
      <c r="J33" s="78"/>
      <c r="K33" s="78"/>
      <c r="L33" s="78"/>
    </row>
    <row r="34" spans="1:12" s="53" customFormat="1" ht="15" customHeight="1" thickBot="1" x14ac:dyDescent="0.3">
      <c r="A34" s="54" t="s">
        <v>36</v>
      </c>
      <c r="B34" s="48"/>
      <c r="C34" s="91"/>
      <c r="D34" s="48"/>
      <c r="E34" s="44"/>
      <c r="F34" s="77"/>
      <c r="G34" s="76"/>
      <c r="H34" s="76"/>
      <c r="I34" s="76"/>
      <c r="J34" s="76"/>
      <c r="K34" s="76"/>
      <c r="L34" s="76"/>
    </row>
    <row r="35" spans="1:12" s="24" customFormat="1" ht="16.5" thickBot="1" x14ac:dyDescent="0.3">
      <c r="A35" s="13" t="s">
        <v>79</v>
      </c>
      <c r="B35" s="30"/>
      <c r="C35" s="86" t="s">
        <v>192</v>
      </c>
      <c r="D35" s="48">
        <v>244</v>
      </c>
      <c r="E35" s="16">
        <v>290</v>
      </c>
      <c r="F35" s="77"/>
      <c r="G35" s="75"/>
      <c r="H35" s="75"/>
      <c r="I35" s="75"/>
      <c r="J35" s="76"/>
      <c r="K35" s="75"/>
      <c r="L35" s="75"/>
    </row>
    <row r="36" spans="1:12" s="24" customFormat="1" ht="16.5" thickBot="1" x14ac:dyDescent="0.3">
      <c r="A36" s="13" t="s">
        <v>80</v>
      </c>
      <c r="B36" s="30"/>
      <c r="C36" s="86" t="s">
        <v>192</v>
      </c>
      <c r="D36" s="48">
        <v>244</v>
      </c>
      <c r="E36" s="16">
        <v>226</v>
      </c>
      <c r="F36" s="77"/>
      <c r="G36" s="75"/>
      <c r="H36" s="75"/>
      <c r="I36" s="75"/>
      <c r="J36" s="76"/>
      <c r="K36" s="75"/>
      <c r="L36" s="75"/>
    </row>
    <row r="37" spans="1:12" s="25" customFormat="1" ht="33" customHeight="1" thickBot="1" x14ac:dyDescent="0.3">
      <c r="A37" s="13" t="s">
        <v>81</v>
      </c>
      <c r="B37" s="30"/>
      <c r="C37" s="86" t="s">
        <v>192</v>
      </c>
      <c r="D37" s="48">
        <v>244</v>
      </c>
      <c r="E37" s="30">
        <v>225</v>
      </c>
      <c r="F37" s="77"/>
      <c r="G37" s="75"/>
      <c r="H37" s="75"/>
      <c r="I37" s="75"/>
      <c r="J37" s="76"/>
      <c r="K37" s="75"/>
      <c r="L37" s="75"/>
    </row>
    <row r="38" spans="1:12" ht="48" thickBot="1" x14ac:dyDescent="0.3">
      <c r="A38" s="42" t="s">
        <v>43</v>
      </c>
      <c r="B38" s="45">
        <v>260</v>
      </c>
      <c r="C38" s="85"/>
      <c r="D38" s="45" t="s">
        <v>26</v>
      </c>
      <c r="E38" s="45" t="s">
        <v>26</v>
      </c>
      <c r="F38" s="77">
        <f>F40+F41+F42+F43+F44+F45+F46+F47+F48+F49+F50+F51</f>
        <v>5504178.7200000007</v>
      </c>
      <c r="G38" s="78">
        <f>G40+G41+G42+G43+G45+G48+G49+G46</f>
        <v>4624087.24</v>
      </c>
      <c r="H38" s="78">
        <v>275639</v>
      </c>
      <c r="I38" s="78"/>
      <c r="J38" s="78"/>
      <c r="K38" s="78">
        <v>604452.48</v>
      </c>
      <c r="L38" s="78"/>
    </row>
    <row r="39" spans="1:12" s="34" customFormat="1" ht="16.5" thickBot="1" x14ac:dyDescent="0.3">
      <c r="A39" s="54" t="s">
        <v>36</v>
      </c>
      <c r="B39" s="48"/>
      <c r="C39" s="91"/>
      <c r="D39" s="48"/>
      <c r="E39" s="43"/>
      <c r="F39" s="77"/>
      <c r="G39" s="76"/>
      <c r="H39" s="76"/>
      <c r="I39" s="76"/>
      <c r="J39" s="76"/>
      <c r="K39" s="76"/>
      <c r="L39" s="76"/>
    </row>
    <row r="40" spans="1:12" ht="16.5" thickBot="1" x14ac:dyDescent="0.3">
      <c r="A40" s="13" t="s">
        <v>82</v>
      </c>
      <c r="B40" s="36"/>
      <c r="C40" s="86" t="s">
        <v>192</v>
      </c>
      <c r="D40" s="43">
        <v>244</v>
      </c>
      <c r="E40" s="30">
        <v>221</v>
      </c>
      <c r="F40" s="77">
        <f>G40+H40+I40+J40+K40+L40</f>
        <v>66788.149999999994</v>
      </c>
      <c r="G40" s="75">
        <v>66000</v>
      </c>
      <c r="H40" s="75"/>
      <c r="I40" s="75"/>
      <c r="J40" s="76"/>
      <c r="K40" s="75">
        <v>788.15</v>
      </c>
      <c r="L40" s="75"/>
    </row>
    <row r="41" spans="1:12" s="24" customFormat="1" ht="19.5" customHeight="1" thickBot="1" x14ac:dyDescent="0.3">
      <c r="A41" s="13" t="s">
        <v>83</v>
      </c>
      <c r="B41" s="36"/>
      <c r="C41" s="86" t="s">
        <v>192</v>
      </c>
      <c r="D41" s="43">
        <v>244</v>
      </c>
      <c r="E41" s="16">
        <v>222</v>
      </c>
      <c r="F41" s="77"/>
      <c r="G41" s="75"/>
      <c r="H41" s="75"/>
      <c r="I41" s="75"/>
      <c r="J41" s="76"/>
      <c r="K41" s="75"/>
      <c r="L41" s="75"/>
    </row>
    <row r="42" spans="1:12" s="24" customFormat="1" ht="18" customHeight="1" thickBot="1" x14ac:dyDescent="0.3">
      <c r="A42" s="13" t="s">
        <v>84</v>
      </c>
      <c r="B42" s="36"/>
      <c r="C42" s="86" t="s">
        <v>192</v>
      </c>
      <c r="D42" s="43">
        <v>244</v>
      </c>
      <c r="E42" s="16">
        <v>223</v>
      </c>
      <c r="F42" s="77">
        <f>G42+H42+I42+J42+K42+L42</f>
        <v>2822030.9600000004</v>
      </c>
      <c r="G42" s="75">
        <v>2595246.2400000002</v>
      </c>
      <c r="H42" s="75"/>
      <c r="I42" s="75"/>
      <c r="J42" s="76"/>
      <c r="K42" s="75">
        <v>226784.72</v>
      </c>
      <c r="L42" s="75"/>
    </row>
    <row r="43" spans="1:12" s="24" customFormat="1" ht="32.25" customHeight="1" thickBot="1" x14ac:dyDescent="0.3">
      <c r="A43" s="13" t="s">
        <v>81</v>
      </c>
      <c r="B43" s="36"/>
      <c r="C43" s="86" t="s">
        <v>192</v>
      </c>
      <c r="D43" s="48">
        <v>244</v>
      </c>
      <c r="E43" s="30">
        <v>225</v>
      </c>
      <c r="F43" s="77">
        <f>G43+H43+I43+J43+K43+L43</f>
        <v>655623.94999999995</v>
      </c>
      <c r="G43" s="75">
        <v>633123.94999999995</v>
      </c>
      <c r="H43" s="75"/>
      <c r="I43" s="75"/>
      <c r="J43" s="76"/>
      <c r="K43" s="75">
        <v>22500</v>
      </c>
      <c r="L43" s="75"/>
    </row>
    <row r="44" spans="1:12" s="70" customFormat="1" ht="32.25" customHeight="1" thickBot="1" x14ac:dyDescent="0.3">
      <c r="A44" s="13" t="s">
        <v>81</v>
      </c>
      <c r="B44" s="36"/>
      <c r="C44" s="86" t="s">
        <v>200</v>
      </c>
      <c r="D44" s="48">
        <v>244</v>
      </c>
      <c r="E44" s="30">
        <v>225</v>
      </c>
      <c r="F44" s="77">
        <f>G44+H44+K44</f>
        <v>162339</v>
      </c>
      <c r="G44" s="75"/>
      <c r="H44" s="75">
        <v>162339</v>
      </c>
      <c r="I44" s="75"/>
      <c r="J44" s="76"/>
      <c r="K44" s="75"/>
      <c r="L44" s="75"/>
    </row>
    <row r="45" spans="1:12" s="24" customFormat="1" ht="16.5" thickBot="1" x14ac:dyDescent="0.3">
      <c r="A45" s="13" t="s">
        <v>85</v>
      </c>
      <c r="B45" s="36"/>
      <c r="C45" s="86" t="s">
        <v>192</v>
      </c>
      <c r="D45" s="43">
        <v>244</v>
      </c>
      <c r="E45" s="16">
        <v>226</v>
      </c>
      <c r="F45" s="77">
        <f>G45+H45+I45+J45+K45+L45</f>
        <v>1064645.05</v>
      </c>
      <c r="G45" s="75">
        <v>790692.05</v>
      </c>
      <c r="H45" s="75"/>
      <c r="I45" s="75"/>
      <c r="J45" s="76"/>
      <c r="K45" s="75">
        <v>273953</v>
      </c>
      <c r="L45" s="75"/>
    </row>
    <row r="46" spans="1:12" s="70" customFormat="1" ht="16.5" thickBot="1" x14ac:dyDescent="0.3">
      <c r="A46" s="13" t="s">
        <v>85</v>
      </c>
      <c r="B46" s="36"/>
      <c r="C46" s="86" t="s">
        <v>204</v>
      </c>
      <c r="D46" s="43">
        <v>244</v>
      </c>
      <c r="E46" s="16">
        <v>226</v>
      </c>
      <c r="F46" s="77">
        <f>G46</f>
        <v>220500</v>
      </c>
      <c r="G46" s="75">
        <v>220500</v>
      </c>
      <c r="H46" s="75"/>
      <c r="I46" s="75"/>
      <c r="J46" s="76"/>
      <c r="K46" s="75"/>
      <c r="L46" s="75"/>
    </row>
    <row r="47" spans="1:12" s="70" customFormat="1" ht="16.5" thickBot="1" x14ac:dyDescent="0.3">
      <c r="A47" s="13" t="s">
        <v>85</v>
      </c>
      <c r="B47" s="36"/>
      <c r="C47" s="86" t="s">
        <v>200</v>
      </c>
      <c r="D47" s="43">
        <v>244</v>
      </c>
      <c r="E47" s="16">
        <v>226</v>
      </c>
      <c r="F47" s="77">
        <f>H47</f>
        <v>3000</v>
      </c>
      <c r="G47" s="75"/>
      <c r="H47" s="75">
        <v>3000</v>
      </c>
      <c r="I47" s="75"/>
      <c r="J47" s="76"/>
      <c r="K47" s="75"/>
      <c r="L47" s="75"/>
    </row>
    <row r="48" spans="1:12" s="24" customFormat="1" ht="32.25" thickBot="1" x14ac:dyDescent="0.3">
      <c r="A48" s="13" t="s">
        <v>86</v>
      </c>
      <c r="B48" s="36"/>
      <c r="C48" s="86" t="s">
        <v>192</v>
      </c>
      <c r="D48" s="48">
        <v>244</v>
      </c>
      <c r="E48" s="30">
        <v>310</v>
      </c>
      <c r="F48" s="77">
        <f>G48+H48+I48+J48+K48+L48</f>
        <v>339319.58</v>
      </c>
      <c r="G48" s="75">
        <v>308525</v>
      </c>
      <c r="H48" s="75"/>
      <c r="I48" s="75"/>
      <c r="J48" s="76"/>
      <c r="K48" s="75">
        <v>30794.58</v>
      </c>
      <c r="L48" s="75"/>
    </row>
    <row r="49" spans="1:12" s="24" customFormat="1" ht="32.25" thickBot="1" x14ac:dyDescent="0.3">
      <c r="A49" s="13" t="s">
        <v>87</v>
      </c>
      <c r="B49" s="36"/>
      <c r="C49" s="86" t="s">
        <v>192</v>
      </c>
      <c r="D49" s="48">
        <v>244</v>
      </c>
      <c r="E49" s="30">
        <v>340</v>
      </c>
      <c r="F49" s="77">
        <f>G49+H49+I49+J49+K49+L49</f>
        <v>162532.03</v>
      </c>
      <c r="G49" s="75">
        <v>10000</v>
      </c>
      <c r="H49" s="102">
        <v>102900</v>
      </c>
      <c r="I49" s="75"/>
      <c r="J49" s="76"/>
      <c r="K49" s="75">
        <v>49632.03</v>
      </c>
      <c r="L49" s="75"/>
    </row>
    <row r="50" spans="1:12" s="70" customFormat="1" ht="32.25" thickBot="1" x14ac:dyDescent="0.3">
      <c r="A50" s="13" t="s">
        <v>87</v>
      </c>
      <c r="B50" s="36"/>
      <c r="C50" s="86" t="s">
        <v>204</v>
      </c>
      <c r="D50" s="48">
        <v>244</v>
      </c>
      <c r="E50" s="30">
        <v>340</v>
      </c>
      <c r="F50" s="77">
        <f>H50</f>
        <v>2000</v>
      </c>
      <c r="G50" s="75"/>
      <c r="H50" s="102">
        <v>2000</v>
      </c>
      <c r="I50" s="75"/>
      <c r="J50" s="76"/>
      <c r="K50" s="75"/>
      <c r="L50" s="75"/>
    </row>
    <row r="51" spans="1:12" s="70" customFormat="1" ht="32.25" thickBot="1" x14ac:dyDescent="0.3">
      <c r="A51" s="13" t="s">
        <v>87</v>
      </c>
      <c r="B51" s="36"/>
      <c r="C51" s="86" t="s">
        <v>200</v>
      </c>
      <c r="D51" s="48">
        <v>244</v>
      </c>
      <c r="E51" s="30">
        <v>340</v>
      </c>
      <c r="F51" s="77">
        <f>H51</f>
        <v>5400</v>
      </c>
      <c r="G51" s="75"/>
      <c r="H51" s="102">
        <v>5400</v>
      </c>
      <c r="I51" s="75"/>
      <c r="J51" s="76"/>
      <c r="K51" s="75"/>
      <c r="L51" s="75"/>
    </row>
    <row r="52" spans="1:12" ht="48" thickBot="1" x14ac:dyDescent="0.3">
      <c r="A52" s="41" t="s">
        <v>44</v>
      </c>
      <c r="B52" s="46">
        <v>300</v>
      </c>
      <c r="C52" s="92"/>
      <c r="D52" s="46" t="s">
        <v>26</v>
      </c>
      <c r="E52" s="46" t="s">
        <v>26</v>
      </c>
      <c r="F52" s="77">
        <f>G52+H52+K52</f>
        <v>32306629.73</v>
      </c>
      <c r="G52" s="77">
        <f>G6+G55</f>
        <v>31463420.699999999</v>
      </c>
      <c r="H52" s="77">
        <f>H38</f>
        <v>275639</v>
      </c>
      <c r="I52" s="77"/>
      <c r="J52" s="77"/>
      <c r="K52" s="77">
        <f>K6</f>
        <v>567570.03</v>
      </c>
      <c r="L52" s="77"/>
    </row>
    <row r="53" spans="1:12" ht="15.75" x14ac:dyDescent="0.25">
      <c r="A53" s="18" t="s">
        <v>36</v>
      </c>
      <c r="B53" s="121">
        <v>310</v>
      </c>
      <c r="C53" s="93"/>
      <c r="D53" s="150"/>
      <c r="E53" s="27"/>
      <c r="F53" s="136"/>
      <c r="G53" s="138"/>
      <c r="H53" s="138"/>
      <c r="I53" s="138"/>
      <c r="J53" s="141"/>
      <c r="K53" s="138"/>
      <c r="L53" s="138"/>
    </row>
    <row r="54" spans="1:12" ht="32.25" thickBot="1" x14ac:dyDescent="0.3">
      <c r="A54" s="13" t="s">
        <v>45</v>
      </c>
      <c r="B54" s="123"/>
      <c r="C54" s="90"/>
      <c r="D54" s="145"/>
      <c r="E54" s="28"/>
      <c r="F54" s="137"/>
      <c r="G54" s="139"/>
      <c r="H54" s="139"/>
      <c r="I54" s="139"/>
      <c r="J54" s="142"/>
      <c r="K54" s="139"/>
      <c r="L54" s="139"/>
    </row>
    <row r="55" spans="1:12" ht="16.5" thickBot="1" x14ac:dyDescent="0.3">
      <c r="A55" s="13" t="s">
        <v>46</v>
      </c>
      <c r="B55" s="30">
        <v>320</v>
      </c>
      <c r="C55" s="86"/>
      <c r="D55" s="44"/>
      <c r="E55" s="17"/>
      <c r="F55" s="77">
        <f>G55</f>
        <v>3889.32</v>
      </c>
      <c r="G55" s="76">
        <v>3889.32</v>
      </c>
      <c r="H55" s="75"/>
      <c r="I55" s="75"/>
      <c r="J55" s="76"/>
      <c r="K55" s="75"/>
      <c r="L55" s="75"/>
    </row>
    <row r="56" spans="1:12" ht="32.25" thickBot="1" x14ac:dyDescent="0.3">
      <c r="A56" s="13" t="s">
        <v>47</v>
      </c>
      <c r="B56" s="30">
        <v>400</v>
      </c>
      <c r="C56" s="86"/>
      <c r="D56" s="44"/>
      <c r="E56" s="17"/>
      <c r="F56" s="77"/>
      <c r="G56" s="75"/>
      <c r="H56" s="75"/>
      <c r="I56" s="75"/>
      <c r="J56" s="76"/>
      <c r="K56" s="75"/>
      <c r="L56" s="75"/>
    </row>
    <row r="57" spans="1:12" ht="15.75" x14ac:dyDescent="0.25">
      <c r="A57" s="18" t="s">
        <v>48</v>
      </c>
      <c r="B57" s="121">
        <v>410</v>
      </c>
      <c r="C57" s="93"/>
      <c r="D57" s="150"/>
      <c r="E57" s="27"/>
      <c r="F57" s="136"/>
      <c r="G57" s="138"/>
      <c r="H57" s="138"/>
      <c r="I57" s="138"/>
      <c r="J57" s="141"/>
      <c r="K57" s="138"/>
      <c r="L57" s="138"/>
    </row>
    <row r="58" spans="1:12" ht="32.25" thickBot="1" x14ac:dyDescent="0.3">
      <c r="A58" s="13" t="s">
        <v>49</v>
      </c>
      <c r="B58" s="123"/>
      <c r="C58" s="90"/>
      <c r="D58" s="145"/>
      <c r="E58" s="28"/>
      <c r="F58" s="137"/>
      <c r="G58" s="139"/>
      <c r="H58" s="139"/>
      <c r="I58" s="139"/>
      <c r="J58" s="142"/>
      <c r="K58" s="139"/>
      <c r="L58" s="139"/>
    </row>
    <row r="59" spans="1:12" ht="16.5" thickBot="1" x14ac:dyDescent="0.3">
      <c r="A59" s="13" t="s">
        <v>50</v>
      </c>
      <c r="B59" s="30">
        <v>420</v>
      </c>
      <c r="C59" s="86"/>
      <c r="D59" s="44"/>
      <c r="E59" s="17"/>
      <c r="F59" s="77"/>
      <c r="G59" s="75"/>
      <c r="H59" s="75"/>
      <c r="I59" s="75"/>
      <c r="J59" s="76"/>
      <c r="K59" s="75"/>
      <c r="L59" s="75"/>
    </row>
    <row r="60" spans="1:12" ht="32.25" thickBot="1" x14ac:dyDescent="0.3">
      <c r="A60" s="41" t="s">
        <v>51</v>
      </c>
      <c r="B60" s="46">
        <v>500</v>
      </c>
      <c r="C60" s="92"/>
      <c r="D60" s="55" t="s">
        <v>26</v>
      </c>
      <c r="E60" s="55"/>
      <c r="F60" s="77">
        <f>G60+H60+I60+J60+K60+L60</f>
        <v>65270.99</v>
      </c>
      <c r="G60" s="77"/>
      <c r="H60" s="77"/>
      <c r="I60" s="77"/>
      <c r="J60" s="77"/>
      <c r="K60" s="77">
        <v>65270.99</v>
      </c>
      <c r="L60" s="77"/>
    </row>
    <row r="61" spans="1:12" ht="32.25" thickBot="1" x14ac:dyDescent="0.3">
      <c r="A61" s="13" t="s">
        <v>52</v>
      </c>
      <c r="B61" s="30">
        <v>600</v>
      </c>
      <c r="C61" s="86"/>
      <c r="D61" s="43" t="s">
        <v>26</v>
      </c>
      <c r="E61" s="16"/>
      <c r="F61" s="77"/>
      <c r="G61" s="75"/>
      <c r="H61" s="75"/>
      <c r="I61" s="75"/>
      <c r="J61" s="76"/>
      <c r="K61" s="75"/>
      <c r="L61" s="75"/>
    </row>
  </sheetData>
  <mergeCells count="52">
    <mergeCell ref="J57:J58"/>
    <mergeCell ref="K57:K58"/>
    <mergeCell ref="L57:L58"/>
    <mergeCell ref="B57:B58"/>
    <mergeCell ref="D57:D58"/>
    <mergeCell ref="F57:F58"/>
    <mergeCell ref="G57:G58"/>
    <mergeCell ref="H57:H58"/>
    <mergeCell ref="B30:B32"/>
    <mergeCell ref="D30:D32"/>
    <mergeCell ref="F30:F32"/>
    <mergeCell ref="G30:G32"/>
    <mergeCell ref="I57:I58"/>
    <mergeCell ref="E30:E32"/>
    <mergeCell ref="I53:I54"/>
    <mergeCell ref="B53:B54"/>
    <mergeCell ref="D53:D54"/>
    <mergeCell ref="F53:F54"/>
    <mergeCell ref="G53:G54"/>
    <mergeCell ref="H53:H54"/>
    <mergeCell ref="J53:J54"/>
    <mergeCell ref="K53:K54"/>
    <mergeCell ref="L53:L54"/>
    <mergeCell ref="I30:I32"/>
    <mergeCell ref="J30:J32"/>
    <mergeCell ref="L7:L8"/>
    <mergeCell ref="H30:H32"/>
    <mergeCell ref="I7:I8"/>
    <mergeCell ref="J7:J8"/>
    <mergeCell ref="K7:K8"/>
    <mergeCell ref="K30:K32"/>
    <mergeCell ref="L30:L32"/>
    <mergeCell ref="B7:B8"/>
    <mergeCell ref="D7:D8"/>
    <mergeCell ref="F7:F8"/>
    <mergeCell ref="G7:G8"/>
    <mergeCell ref="H7:H8"/>
    <mergeCell ref="E7:E8"/>
    <mergeCell ref="C7:C8"/>
    <mergeCell ref="A1:A4"/>
    <mergeCell ref="B1:B4"/>
    <mergeCell ref="D1:D4"/>
    <mergeCell ref="F1:L1"/>
    <mergeCell ref="F2:F4"/>
    <mergeCell ref="G2:L2"/>
    <mergeCell ref="H3:H4"/>
    <mergeCell ref="I3:I4"/>
    <mergeCell ref="J3:J4"/>
    <mergeCell ref="K3:L3"/>
    <mergeCell ref="E1:E4"/>
    <mergeCell ref="G3:G4"/>
    <mergeCell ref="C1:C4"/>
  </mergeCells>
  <hyperlinks>
    <hyperlink ref="H3" r:id="rId1" display="consultantplus://offline/ref=86917ECF3CF55048D59C3DD0DE0FEE86AF75495BACB947171E666B5CBB1FB35EA287A7846FD5ND20E"/>
  </hyperlinks>
  <pageMargins left="0.11811023622047245" right="0.11811023622047245" top="0.19685039370078741" bottom="0" header="0" footer="0"/>
  <pageSetup paperSize="9" scale="8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7" workbookViewId="0">
      <selection activeCell="D12" sqref="D12"/>
    </sheetView>
  </sheetViews>
  <sheetFormatPr defaultRowHeight="15" x14ac:dyDescent="0.25"/>
  <cols>
    <col min="1" max="1" width="16.85546875" customWidth="1"/>
    <col min="2" max="2" width="13.42578125" customWidth="1"/>
    <col min="4" max="4" width="13.5703125" customWidth="1"/>
    <col min="5" max="5" width="12.85546875" customWidth="1"/>
    <col min="6" max="6" width="11.7109375" customWidth="1"/>
    <col min="7" max="7" width="11.85546875" customWidth="1"/>
    <col min="8" max="9" width="12.42578125" customWidth="1"/>
    <col min="10" max="10" width="10.140625" customWidth="1"/>
    <col min="11" max="11" width="11.28515625" customWidth="1"/>
    <col min="12" max="12" width="10.7109375" customWidth="1"/>
  </cols>
  <sheetData>
    <row r="1" spans="1:15" ht="16.899999999999999" customHeight="1" x14ac:dyDescent="0.25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</row>
    <row r="2" spans="1:15" ht="16.899999999999999" customHeight="1" x14ac:dyDescent="0.2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"/>
      <c r="N2" s="11"/>
      <c r="O2" s="11"/>
    </row>
    <row r="3" spans="1:15" ht="18" customHeight="1" x14ac:dyDescent="0.25">
      <c r="A3" s="111" t="s">
        <v>206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"/>
      <c r="N3" s="11"/>
      <c r="O3" s="11"/>
    </row>
    <row r="4" spans="1:15" s="34" customFormat="1" ht="8.25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1"/>
      <c r="N4" s="11"/>
      <c r="O4" s="11"/>
    </row>
    <row r="5" spans="1:15" ht="31.15" customHeight="1" thickBot="1" x14ac:dyDescent="0.3">
      <c r="A5" s="132" t="s">
        <v>10</v>
      </c>
      <c r="B5" s="132" t="s">
        <v>16</v>
      </c>
      <c r="C5" s="132" t="s">
        <v>55</v>
      </c>
      <c r="D5" s="124" t="s">
        <v>56</v>
      </c>
      <c r="E5" s="125"/>
      <c r="F5" s="125"/>
      <c r="G5" s="125"/>
      <c r="H5" s="125"/>
      <c r="I5" s="125"/>
      <c r="J5" s="125"/>
      <c r="K5" s="125"/>
      <c r="L5" s="126"/>
    </row>
    <row r="6" spans="1:15" ht="16.5" thickBot="1" x14ac:dyDescent="0.3">
      <c r="A6" s="151"/>
      <c r="B6" s="151"/>
      <c r="C6" s="151"/>
      <c r="D6" s="152" t="s">
        <v>57</v>
      </c>
      <c r="E6" s="153"/>
      <c r="F6" s="154"/>
      <c r="G6" s="124" t="s">
        <v>19</v>
      </c>
      <c r="H6" s="125"/>
      <c r="I6" s="125"/>
      <c r="J6" s="125"/>
      <c r="K6" s="125"/>
      <c r="L6" s="126"/>
    </row>
    <row r="7" spans="1:15" ht="91.15" customHeight="1" thickBot="1" x14ac:dyDescent="0.3">
      <c r="A7" s="151"/>
      <c r="B7" s="151"/>
      <c r="C7" s="151"/>
      <c r="D7" s="155"/>
      <c r="E7" s="156"/>
      <c r="F7" s="157"/>
      <c r="G7" s="158" t="s">
        <v>58</v>
      </c>
      <c r="H7" s="159"/>
      <c r="I7" s="160"/>
      <c r="J7" s="158" t="s">
        <v>59</v>
      </c>
      <c r="K7" s="159"/>
      <c r="L7" s="160"/>
    </row>
    <row r="8" spans="1:15" ht="86.25" customHeight="1" thickBot="1" x14ac:dyDescent="0.3">
      <c r="A8" s="133"/>
      <c r="B8" s="133"/>
      <c r="C8" s="133"/>
      <c r="D8" s="14" t="s">
        <v>193</v>
      </c>
      <c r="E8" s="14" t="s">
        <v>194</v>
      </c>
      <c r="F8" s="14" t="s">
        <v>195</v>
      </c>
      <c r="G8" s="14" t="s">
        <v>193</v>
      </c>
      <c r="H8" s="14" t="s">
        <v>194</v>
      </c>
      <c r="I8" s="14" t="s">
        <v>195</v>
      </c>
      <c r="J8" s="14" t="s">
        <v>193</v>
      </c>
      <c r="K8" s="14" t="s">
        <v>196</v>
      </c>
      <c r="L8" s="14" t="s">
        <v>197</v>
      </c>
    </row>
    <row r="9" spans="1:15" ht="16.5" thickBot="1" x14ac:dyDescent="0.3">
      <c r="A9" s="15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5" ht="79.5" thickBot="1" x14ac:dyDescent="0.3">
      <c r="A10" s="13" t="s">
        <v>60</v>
      </c>
      <c r="B10" s="16">
        <v>1</v>
      </c>
      <c r="C10" s="16" t="s">
        <v>26</v>
      </c>
      <c r="D10" s="75">
        <f>'2'!F38</f>
        <v>5504178.7200000007</v>
      </c>
      <c r="E10" s="75">
        <v>4796231.8899999997</v>
      </c>
      <c r="F10" s="75">
        <f>E10</f>
        <v>4796231.8899999997</v>
      </c>
      <c r="G10" s="75">
        <f>D10</f>
        <v>5504178.7200000007</v>
      </c>
      <c r="H10" s="75">
        <f>E10</f>
        <v>4796231.8899999997</v>
      </c>
      <c r="I10" s="75">
        <f>H10</f>
        <v>4796231.8899999997</v>
      </c>
      <c r="J10" s="16"/>
      <c r="K10" s="16"/>
      <c r="L10" s="16"/>
    </row>
    <row r="11" spans="1:15" ht="126" customHeight="1" thickBot="1" x14ac:dyDescent="0.3">
      <c r="A11" s="13" t="s">
        <v>61</v>
      </c>
      <c r="B11" s="16">
        <v>1001</v>
      </c>
      <c r="C11" s="16" t="s">
        <v>26</v>
      </c>
      <c r="D11" s="16"/>
      <c r="E11" s="75"/>
      <c r="F11" s="75"/>
      <c r="G11" s="16"/>
      <c r="H11" s="16"/>
      <c r="I11" s="16"/>
      <c r="J11" s="16"/>
      <c r="K11" s="16"/>
      <c r="L11" s="16"/>
    </row>
    <row r="12" spans="1:15" ht="63.75" thickBot="1" x14ac:dyDescent="0.3">
      <c r="A12" s="13" t="s">
        <v>62</v>
      </c>
      <c r="B12" s="16">
        <v>2001</v>
      </c>
      <c r="C12" s="2"/>
      <c r="D12" s="94">
        <f>D10</f>
        <v>5504178.7200000007</v>
      </c>
      <c r="E12" s="94">
        <f>E10</f>
        <v>4796231.8899999997</v>
      </c>
      <c r="F12" s="94">
        <f>E12</f>
        <v>4796231.8899999997</v>
      </c>
      <c r="G12" s="94">
        <f>G10</f>
        <v>5504178.7200000007</v>
      </c>
      <c r="H12" s="94">
        <f>SUM(H10:H11)</f>
        <v>4796231.8899999997</v>
      </c>
      <c r="I12" s="94">
        <f>SUM(I10:I11)</f>
        <v>4796231.8899999997</v>
      </c>
      <c r="J12" s="72"/>
      <c r="K12" s="72"/>
      <c r="L12" s="72"/>
    </row>
  </sheetData>
  <mergeCells count="11"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86917ECF3CF55048D59C3DD0DE0FEE86AF7A475CADB847171E666B5CBBN12FE"/>
    <hyperlink ref="J7" r:id="rId2" display="consultantplus://offline/ref=86917ECF3CF55048D59C3DD0DE0FEE86AF754358AABC47171E666B5CBBN12FE"/>
  </hyperlinks>
  <pageMargins left="0.11811023622047245" right="0.11811023622047245" top="0" bottom="0" header="0" footer="0"/>
  <pageSetup paperSize="9" scale="9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3" sqref="A3:C3"/>
    </sheetView>
  </sheetViews>
  <sheetFormatPr defaultRowHeight="15" x14ac:dyDescent="0.25"/>
  <cols>
    <col min="1" max="1" width="34.28515625" customWidth="1"/>
    <col min="2" max="2" width="13.85546875" customWidth="1"/>
    <col min="3" max="3" width="33.140625" customWidth="1"/>
  </cols>
  <sheetData>
    <row r="1" spans="1:3" ht="16.5" x14ac:dyDescent="0.25">
      <c r="A1" s="111" t="s">
        <v>63</v>
      </c>
      <c r="B1" s="111"/>
      <c r="C1" s="111"/>
    </row>
    <row r="2" spans="1:3" ht="16.5" x14ac:dyDescent="0.25">
      <c r="A2" s="111" t="s">
        <v>64</v>
      </c>
      <c r="B2" s="111"/>
      <c r="C2" s="111"/>
    </row>
    <row r="3" spans="1:3" ht="16.5" x14ac:dyDescent="0.25">
      <c r="A3" s="111" t="s">
        <v>208</v>
      </c>
      <c r="B3" s="111"/>
      <c r="C3" s="111"/>
    </row>
    <row r="4" spans="1:3" s="34" customFormat="1" ht="1.5" customHeight="1" x14ac:dyDescent="0.25">
      <c r="A4" s="31"/>
      <c r="B4" s="31"/>
      <c r="C4" s="31"/>
    </row>
    <row r="5" spans="1:3" ht="17.25" thickBot="1" x14ac:dyDescent="0.3">
      <c r="A5" s="161" t="s">
        <v>65</v>
      </c>
      <c r="B5" s="161"/>
      <c r="C5" s="161"/>
    </row>
    <row r="6" spans="1:3" ht="42" customHeight="1" thickBot="1" x14ac:dyDescent="0.3">
      <c r="A6" s="6" t="s">
        <v>10</v>
      </c>
      <c r="B6" s="22" t="s">
        <v>16</v>
      </c>
      <c r="C6" s="22" t="s">
        <v>66</v>
      </c>
    </row>
    <row r="7" spans="1:3" ht="16.5" thickBot="1" x14ac:dyDescent="0.3">
      <c r="A7" s="15">
        <v>1</v>
      </c>
      <c r="B7" s="14">
        <v>2</v>
      </c>
      <c r="C7" s="14">
        <v>3</v>
      </c>
    </row>
    <row r="8" spans="1:3" ht="16.5" thickBot="1" x14ac:dyDescent="0.3">
      <c r="A8" s="13" t="s">
        <v>51</v>
      </c>
      <c r="B8" s="14">
        <v>10</v>
      </c>
      <c r="C8" s="94">
        <v>0</v>
      </c>
    </row>
    <row r="9" spans="1:3" ht="16.5" thickBot="1" x14ac:dyDescent="0.3">
      <c r="A9" s="13" t="s">
        <v>52</v>
      </c>
      <c r="B9" s="14">
        <v>20</v>
      </c>
      <c r="C9" s="94">
        <v>0</v>
      </c>
    </row>
    <row r="10" spans="1:3" ht="16.5" thickBot="1" x14ac:dyDescent="0.3">
      <c r="A10" s="13" t="s">
        <v>67</v>
      </c>
      <c r="B10" s="14">
        <v>30</v>
      </c>
      <c r="C10" s="94">
        <v>0</v>
      </c>
    </row>
    <row r="11" spans="1:3" ht="16.5" thickBot="1" x14ac:dyDescent="0.3">
      <c r="A11" s="20"/>
      <c r="B11" s="21"/>
      <c r="C11" s="94">
        <v>0</v>
      </c>
    </row>
    <row r="12" spans="1:3" ht="16.5" thickBot="1" x14ac:dyDescent="0.3">
      <c r="A12" s="13" t="s">
        <v>68</v>
      </c>
      <c r="B12" s="14">
        <v>40</v>
      </c>
      <c r="C12" s="94">
        <v>0</v>
      </c>
    </row>
    <row r="13" spans="1:3" ht="15.75" thickBot="1" x14ac:dyDescent="0.3">
      <c r="A13" s="20"/>
      <c r="B13" s="21"/>
      <c r="C13" s="95"/>
    </row>
  </sheetData>
  <mergeCells count="4">
    <mergeCell ref="A1:C1"/>
    <mergeCell ref="A2:C2"/>
    <mergeCell ref="A3:C3"/>
    <mergeCell ref="A5:C5"/>
  </mergeCells>
  <pageMargins left="0.31496062992125984" right="0.31496062992125984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7" sqref="C7"/>
    </sheetView>
  </sheetViews>
  <sheetFormatPr defaultRowHeight="15" x14ac:dyDescent="0.25"/>
  <cols>
    <col min="1" max="1" width="32.7109375" customWidth="1"/>
    <col min="2" max="2" width="18.28515625" customWidth="1"/>
    <col min="3" max="3" width="27.5703125" customWidth="1"/>
  </cols>
  <sheetData>
    <row r="1" spans="1:6" ht="16.5" x14ac:dyDescent="0.25">
      <c r="A1" s="12" t="s">
        <v>69</v>
      </c>
    </row>
    <row r="2" spans="1:6" ht="17.25" thickBot="1" x14ac:dyDescent="0.3">
      <c r="A2" s="19"/>
    </row>
    <row r="3" spans="1:6" ht="16.5" thickBot="1" x14ac:dyDescent="0.3">
      <c r="A3" s="6" t="s">
        <v>10</v>
      </c>
      <c r="B3" s="22" t="s">
        <v>16</v>
      </c>
      <c r="C3" s="22" t="s">
        <v>70</v>
      </c>
    </row>
    <row r="4" spans="1:6" ht="16.5" thickBot="1" x14ac:dyDescent="0.3">
      <c r="A4" s="15">
        <v>1</v>
      </c>
      <c r="B4" s="14">
        <v>2</v>
      </c>
      <c r="C4" s="14">
        <v>3</v>
      </c>
    </row>
    <row r="5" spans="1:6" ht="32.25" thickBot="1" x14ac:dyDescent="0.3">
      <c r="A5" s="13" t="s">
        <v>71</v>
      </c>
      <c r="B5" s="14">
        <v>10</v>
      </c>
      <c r="C5" s="94">
        <v>0</v>
      </c>
    </row>
    <row r="6" spans="1:6" ht="93.6" customHeight="1" thickBot="1" x14ac:dyDescent="0.3">
      <c r="A6" s="23" t="s">
        <v>72</v>
      </c>
      <c r="B6" s="14">
        <v>20</v>
      </c>
      <c r="C6" s="94">
        <v>0</v>
      </c>
    </row>
    <row r="7" spans="1:6" ht="48" thickBot="1" x14ac:dyDescent="0.3">
      <c r="A7" s="13" t="s">
        <v>73</v>
      </c>
      <c r="B7" s="14">
        <v>30</v>
      </c>
      <c r="C7" s="94">
        <v>0</v>
      </c>
    </row>
    <row r="8" spans="1:6" ht="16.5" x14ac:dyDescent="0.25">
      <c r="A8" s="19"/>
    </row>
    <row r="9" spans="1:6" s="34" customFormat="1" ht="16.5" x14ac:dyDescent="0.25">
      <c r="A9" s="19"/>
    </row>
    <row r="10" spans="1:6" s="34" customFormat="1" ht="16.5" x14ac:dyDescent="0.25">
      <c r="A10" s="19"/>
    </row>
    <row r="11" spans="1:6" ht="15.75" x14ac:dyDescent="0.25">
      <c r="A11" s="33" t="s">
        <v>198</v>
      </c>
      <c r="B11" s="8"/>
      <c r="C11" s="8"/>
      <c r="D11" s="8"/>
      <c r="E11" s="8"/>
      <c r="F11" s="8"/>
    </row>
    <row r="12" spans="1:6" ht="15.75" x14ac:dyDescent="0.25">
      <c r="A12" s="33" t="s">
        <v>91</v>
      </c>
      <c r="B12" s="8"/>
      <c r="C12" s="8"/>
      <c r="D12" s="8"/>
      <c r="E12" s="8"/>
      <c r="F12" s="8"/>
    </row>
    <row r="13" spans="1:6" ht="15.75" x14ac:dyDescent="0.25">
      <c r="A13" s="33" t="s">
        <v>201</v>
      </c>
      <c r="B13" s="8"/>
      <c r="C13" s="8"/>
      <c r="D13" s="8"/>
      <c r="E13" s="8"/>
      <c r="F13" s="8"/>
    </row>
    <row r="14" spans="1:6" ht="15.75" x14ac:dyDescent="0.25">
      <c r="A14" s="33" t="s">
        <v>92</v>
      </c>
      <c r="B14" s="8"/>
      <c r="C14" s="8"/>
      <c r="D14" s="8"/>
      <c r="E14" s="8"/>
      <c r="F14" s="8"/>
    </row>
    <row r="15" spans="1:6" ht="15.75" x14ac:dyDescent="0.25">
      <c r="A15" s="33" t="s">
        <v>202</v>
      </c>
      <c r="B15" s="8"/>
      <c r="C15" s="8"/>
      <c r="D15" s="8"/>
      <c r="E15" s="8"/>
      <c r="F15" s="8"/>
    </row>
    <row r="16" spans="1:6" ht="15.75" x14ac:dyDescent="0.25">
      <c r="A16" s="33" t="s">
        <v>93</v>
      </c>
      <c r="B16" s="8"/>
      <c r="C16" s="8"/>
      <c r="D16" s="8"/>
      <c r="E16" s="8"/>
      <c r="F16" s="8"/>
    </row>
    <row r="17" spans="1:6" ht="15.75" x14ac:dyDescent="0.25">
      <c r="A17" s="33" t="s">
        <v>199</v>
      </c>
      <c r="B17" s="8"/>
      <c r="C17" s="8"/>
      <c r="D17" s="8"/>
      <c r="E17" s="8"/>
      <c r="F17" s="8"/>
    </row>
    <row r="18" spans="1:6" ht="15.75" x14ac:dyDescent="0.25">
      <c r="A18" s="65" t="s">
        <v>209</v>
      </c>
      <c r="B18" s="8"/>
      <c r="C18" s="8"/>
      <c r="D18" s="8"/>
      <c r="E18" s="8"/>
      <c r="F18" s="8"/>
    </row>
    <row r="19" spans="1:6" ht="15.75" x14ac:dyDescent="0.25">
      <c r="A19" s="32"/>
      <c r="B19" s="34"/>
      <c r="C19" s="34"/>
      <c r="D19" s="34"/>
      <c r="E19" s="34"/>
      <c r="F19" s="34"/>
    </row>
  </sheetData>
  <hyperlinks>
    <hyperlink ref="A6" r:id="rId1" display="consultantplus://offline/ref=86917ECF3CF55048D59C3DD0DE0FEE86AF75495BACB947171E666B5CBBN12FE"/>
  </hyperlinks>
  <pageMargins left="0.31496062992125984" right="0.31496062992125984" top="0.15748031496062992" bottom="0.35433070866141736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титул.лист</vt:lpstr>
      <vt:lpstr>1</vt:lpstr>
      <vt:lpstr>2</vt:lpstr>
      <vt:lpstr>2,1</vt:lpstr>
      <vt:lpstr>3</vt:lpstr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gogoleva</dc:creator>
  <cp:lastModifiedBy>buh2</cp:lastModifiedBy>
  <cp:lastPrinted>2017-07-25T05:03:41Z</cp:lastPrinted>
  <dcterms:created xsi:type="dcterms:W3CDTF">2014-05-29T04:07:41Z</dcterms:created>
  <dcterms:modified xsi:type="dcterms:W3CDTF">2017-07-25T05:04:28Z</dcterms:modified>
</cp:coreProperties>
</file>